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070" activeTab="3"/>
  </bookViews>
  <sheets>
    <sheet name="T 1 ČŠI" sheetId="1" r:id="rId1"/>
    <sheet name="T 2 ČŠI" sheetId="2" r:id="rId2"/>
    <sheet name="T 3 VSC" sheetId="3" r:id="rId3"/>
    <sheet name="T4 VSC" sheetId="4" r:id="rId4"/>
  </sheets>
  <definedNames/>
  <calcPr fullCalcOnLoad="1"/>
</workbook>
</file>

<file path=xl/sharedStrings.xml><?xml version="1.0" encoding="utf-8"?>
<sst xmlns="http://schemas.openxmlformats.org/spreadsheetml/2006/main" count="854" uniqueCount="380">
  <si>
    <t>Rozpočet příjmů a výdajů Vysokoškolského sportovního centra dle položek - 2011</t>
  </si>
  <si>
    <t>Tabulka č. 4</t>
  </si>
  <si>
    <t>Položka</t>
  </si>
  <si>
    <t>Schválený rozpočet</t>
  </si>
  <si>
    <t>Upravený rozpočet</t>
  </si>
  <si>
    <t>Skutečnost</t>
  </si>
  <si>
    <t>Plnění rozpočtu v %</t>
  </si>
  <si>
    <t>Plnění rozpočtu absol.</t>
  </si>
  <si>
    <t xml:space="preserve">Příj.z poskytování služeba výrobků                </t>
  </si>
  <si>
    <t>2111</t>
  </si>
  <si>
    <t xml:space="preserve">Příjmy z úroků (část)                             </t>
  </si>
  <si>
    <t>2141</t>
  </si>
  <si>
    <t xml:space="preserve">Přijaté pojistné náhrady                          </t>
  </si>
  <si>
    <t>2322</t>
  </si>
  <si>
    <t xml:space="preserve">Přijaté nekap.příspěvky a náhrady                 </t>
  </si>
  <si>
    <t>2324</t>
  </si>
  <si>
    <t xml:space="preserve">Příjmy z prodeje ost.DLHM                         </t>
  </si>
  <si>
    <t>3113</t>
  </si>
  <si>
    <t xml:space="preserve">Převody z ost.vl.fondů                            </t>
  </si>
  <si>
    <t>4132</t>
  </si>
  <si>
    <t xml:space="preserve">Převody z rez.fondů OSS                           </t>
  </si>
  <si>
    <t>4135</t>
  </si>
  <si>
    <t xml:space="preserve">CELKEM PŘÍJMY                                     </t>
  </si>
  <si>
    <t/>
  </si>
  <si>
    <t xml:space="preserve">Platy zam.v prac.poměru                           </t>
  </si>
  <si>
    <t>5011</t>
  </si>
  <si>
    <t xml:space="preserve">Ostatní osobní výdaje                             </t>
  </si>
  <si>
    <t>5021</t>
  </si>
  <si>
    <t xml:space="preserve">Pov. poj. na soc. zab. a přísp.na st.pol.zaměst.  </t>
  </si>
  <si>
    <t>5031</t>
  </si>
  <si>
    <t xml:space="preserve">Pov.poj.na veř.zdrav.poj.                         </t>
  </si>
  <si>
    <t>5032</t>
  </si>
  <si>
    <t xml:space="preserve">Prádlo,oděv a obuv                                </t>
  </si>
  <si>
    <t>5134</t>
  </si>
  <si>
    <t xml:space="preserve">Knihy,učební pomůcky,tisk                         </t>
  </si>
  <si>
    <t>5136</t>
  </si>
  <si>
    <t xml:space="preserve">Drobný DHM a DNM                                  </t>
  </si>
  <si>
    <t>5137</t>
  </si>
  <si>
    <t xml:space="preserve">J.N. nákup materiálu                              </t>
  </si>
  <si>
    <t>5139</t>
  </si>
  <si>
    <t xml:space="preserve">Teplo                                             </t>
  </si>
  <si>
    <t>5152</t>
  </si>
  <si>
    <t xml:space="preserve">Elektrická energie                                </t>
  </si>
  <si>
    <t>5154</t>
  </si>
  <si>
    <t xml:space="preserve">Pohonné hmoty a maziva                            </t>
  </si>
  <si>
    <t>5156</t>
  </si>
  <si>
    <t xml:space="preserve">Teplá voda                                        </t>
  </si>
  <si>
    <t>5157</t>
  </si>
  <si>
    <t xml:space="preserve">Služby pošt                                       </t>
  </si>
  <si>
    <t>5161</t>
  </si>
  <si>
    <t xml:space="preserve">Služby telekomunikací a  radiokomunikací          </t>
  </si>
  <si>
    <t>5162</t>
  </si>
  <si>
    <t xml:space="preserve">Služby peněžních ústavů                           </t>
  </si>
  <si>
    <t>5163</t>
  </si>
  <si>
    <t xml:space="preserve">Nájemné                                           </t>
  </si>
  <si>
    <t>5164</t>
  </si>
  <si>
    <t xml:space="preserve">Služby školení a vzděl.                           </t>
  </si>
  <si>
    <t>5167</t>
  </si>
  <si>
    <t xml:space="preserve">Nákup ostatních služeb                            </t>
  </si>
  <si>
    <t>5169</t>
  </si>
  <si>
    <t xml:space="preserve">Opravy a udržování                                </t>
  </si>
  <si>
    <t>5171</t>
  </si>
  <si>
    <t xml:space="preserve">Programové vybavení                               </t>
  </si>
  <si>
    <t>5172</t>
  </si>
  <si>
    <t xml:space="preserve">Cestovné (tuzem. i zahr.)                         </t>
  </si>
  <si>
    <t>5173</t>
  </si>
  <si>
    <t xml:space="preserve">Pohoštění                                         </t>
  </si>
  <si>
    <t>5175</t>
  </si>
  <si>
    <t xml:space="preserve">Ostatní nák. jinde nezař.                         </t>
  </si>
  <si>
    <t>5179</t>
  </si>
  <si>
    <t xml:space="preserve">Ost.výd.souv.s NIV nákupy                         </t>
  </si>
  <si>
    <t>5199</t>
  </si>
  <si>
    <t xml:space="preserve">Převody do FKSP                                   </t>
  </si>
  <si>
    <t>5342</t>
  </si>
  <si>
    <t xml:space="preserve">Platby daní+popl.st.rozp.                         </t>
  </si>
  <si>
    <t>5362</t>
  </si>
  <si>
    <t xml:space="preserve">Náhr.mezd v době nemoci                           </t>
  </si>
  <si>
    <t>5424</t>
  </si>
  <si>
    <t xml:space="preserve">Stipendia žákům,studentům a doktorandům           </t>
  </si>
  <si>
    <t>5491</t>
  </si>
  <si>
    <t xml:space="preserve">CELKEM BĚŽNÉ VÝDAJE                                     </t>
  </si>
  <si>
    <t xml:space="preserve">Stroje,přístroje a zař.                           </t>
  </si>
  <si>
    <t>6122</t>
  </si>
  <si>
    <t xml:space="preserve">Dopravní prostředky                               </t>
  </si>
  <si>
    <t>6123</t>
  </si>
  <si>
    <t xml:space="preserve">Výpočetní technika                                </t>
  </si>
  <si>
    <t>6125</t>
  </si>
  <si>
    <t xml:space="preserve">CELKEM VÝDAJE                                     </t>
  </si>
  <si>
    <t>Tabulka č. 3</t>
  </si>
  <si>
    <t>Období:</t>
  </si>
  <si>
    <t>1-12/2011</t>
  </si>
  <si>
    <t xml:space="preserve">71154639 Vysokoškolské sportovní centrum MŠMT, Praha 6                                                                                                                   </t>
  </si>
  <si>
    <t>(v Kč)</t>
  </si>
  <si>
    <t>Číslo</t>
  </si>
  <si>
    <t>Název položky</t>
  </si>
  <si>
    <t>Syntet.</t>
  </si>
  <si>
    <t>Běžné období</t>
  </si>
  <si>
    <t>Minulé období</t>
  </si>
  <si>
    <t>pol.</t>
  </si>
  <si>
    <t>účet</t>
  </si>
  <si>
    <t>Hlavní činnost</t>
  </si>
  <si>
    <t>Hosp. činnost</t>
  </si>
  <si>
    <t>A</t>
  </si>
  <si>
    <t>NÁKLADY CELKEM</t>
  </si>
  <si>
    <t>I.</t>
  </si>
  <si>
    <t>Náklady z činnosti</t>
  </si>
  <si>
    <t>1.</t>
  </si>
  <si>
    <t>Spotřeba materiálu</t>
  </si>
  <si>
    <t>501</t>
  </si>
  <si>
    <t>2.</t>
  </si>
  <si>
    <t>Spotřeba energie</t>
  </si>
  <si>
    <t>502</t>
  </si>
  <si>
    <t>3.</t>
  </si>
  <si>
    <t>Spotřeba jiných neskladovatelných dodávek</t>
  </si>
  <si>
    <t>503</t>
  </si>
  <si>
    <t>4.</t>
  </si>
  <si>
    <t>Prodané zboží</t>
  </si>
  <si>
    <t>504</t>
  </si>
  <si>
    <t>5.</t>
  </si>
  <si>
    <t>Opravy a udržování</t>
  </si>
  <si>
    <t>511</t>
  </si>
  <si>
    <t>6.</t>
  </si>
  <si>
    <t>Cestovné</t>
  </si>
  <si>
    <t>512</t>
  </si>
  <si>
    <t>7.</t>
  </si>
  <si>
    <t>Náklady na reprezentaci</t>
  </si>
  <si>
    <t>513</t>
  </si>
  <si>
    <t>8.</t>
  </si>
  <si>
    <t>Ostatní služby</t>
  </si>
  <si>
    <t>518</t>
  </si>
  <si>
    <t>9.</t>
  </si>
  <si>
    <t>Mzdové náklady</t>
  </si>
  <si>
    <t>521</t>
  </si>
  <si>
    <t>10.</t>
  </si>
  <si>
    <t>Náklady z dávek sociálního zabezpečení</t>
  </si>
  <si>
    <t>523</t>
  </si>
  <si>
    <t>11.</t>
  </si>
  <si>
    <t>Zákonné sociální pojištění</t>
  </si>
  <si>
    <t>524</t>
  </si>
  <si>
    <t>12.</t>
  </si>
  <si>
    <t>Jiné sociální pojištění</t>
  </si>
  <si>
    <t>525</t>
  </si>
  <si>
    <t>13.</t>
  </si>
  <si>
    <t>Zákonné sociální náklady</t>
  </si>
  <si>
    <t>527</t>
  </si>
  <si>
    <t>14.</t>
  </si>
  <si>
    <t>Jiné sociální náklady</t>
  </si>
  <si>
    <t>528</t>
  </si>
  <si>
    <t>15.</t>
  </si>
  <si>
    <t>Daň silniční</t>
  </si>
  <si>
    <t>531</t>
  </si>
  <si>
    <t>16.</t>
  </si>
  <si>
    <t>Daň z nemovitostí</t>
  </si>
  <si>
    <t>532</t>
  </si>
  <si>
    <t>17.</t>
  </si>
  <si>
    <t>Jiné daně a poplatky</t>
  </si>
  <si>
    <t>538</t>
  </si>
  <si>
    <t>18.</t>
  </si>
  <si>
    <t>Vratky daní z nadměrných odpočtů</t>
  </si>
  <si>
    <t>539</t>
  </si>
  <si>
    <t>19.</t>
  </si>
  <si>
    <t>Smluvní pokuty a úroky z prodlení</t>
  </si>
  <si>
    <t>541</t>
  </si>
  <si>
    <t>20.</t>
  </si>
  <si>
    <t>Jiné pokuty a penále</t>
  </si>
  <si>
    <t>542</t>
  </si>
  <si>
    <t>21.</t>
  </si>
  <si>
    <t>Dary</t>
  </si>
  <si>
    <t>543</t>
  </si>
  <si>
    <t>22.</t>
  </si>
  <si>
    <t>Prodaný materiál</t>
  </si>
  <si>
    <t>544</t>
  </si>
  <si>
    <t>23.</t>
  </si>
  <si>
    <t>Manka a škody</t>
  </si>
  <si>
    <t>547</t>
  </si>
  <si>
    <t>24.</t>
  </si>
  <si>
    <t>Tvorba fondů</t>
  </si>
  <si>
    <t>548</t>
  </si>
  <si>
    <t>25.</t>
  </si>
  <si>
    <t>Odpisy dlouhodobého majetku</t>
  </si>
  <si>
    <t>551</t>
  </si>
  <si>
    <t>26.</t>
  </si>
  <si>
    <t>Zůstatková cena prodaného dlouhodobého  nehmotného majetku</t>
  </si>
  <si>
    <t>552</t>
  </si>
  <si>
    <t>27.</t>
  </si>
  <si>
    <t>Zůstatková cena prodaného dlouhodobého  hmotného majetku</t>
  </si>
  <si>
    <t>553</t>
  </si>
  <si>
    <t>28.</t>
  </si>
  <si>
    <t>Prodané pozemky</t>
  </si>
  <si>
    <t>554</t>
  </si>
  <si>
    <t>29.</t>
  </si>
  <si>
    <t>Tvorba a zúčtování rezerv</t>
  </si>
  <si>
    <t>555</t>
  </si>
  <si>
    <t>30.</t>
  </si>
  <si>
    <t>Tvorba a zúčtování opravných položek</t>
  </si>
  <si>
    <t>556</t>
  </si>
  <si>
    <t>31.</t>
  </si>
  <si>
    <t>Náklady z odepsaných  pohledávek</t>
  </si>
  <si>
    <t>557</t>
  </si>
  <si>
    <t>32.</t>
  </si>
  <si>
    <t>Ostatní náklady z činnosti</t>
  </si>
  <si>
    <t>549</t>
  </si>
  <si>
    <t>II.</t>
  </si>
  <si>
    <t>Finanční náklady</t>
  </si>
  <si>
    <t>Prodané cenné papíry a podíly</t>
  </si>
  <si>
    <t>561</t>
  </si>
  <si>
    <t>Úroky</t>
  </si>
  <si>
    <t>562</t>
  </si>
  <si>
    <t>Kurzové ztráty</t>
  </si>
  <si>
    <t>563</t>
  </si>
  <si>
    <t>Náklady z přecenění reálnou hodnotou</t>
  </si>
  <si>
    <t>564</t>
  </si>
  <si>
    <t>Ostatní finanční náklady</t>
  </si>
  <si>
    <t>569</t>
  </si>
  <si>
    <t>III.</t>
  </si>
  <si>
    <t>Náklady na transfery</t>
  </si>
  <si>
    <t>Náklady na nároky na prostředky státního rozpočtu</t>
  </si>
  <si>
    <t>571</t>
  </si>
  <si>
    <t>Náklady na ostatní nároky</t>
  </si>
  <si>
    <t>574</t>
  </si>
  <si>
    <t>IV.</t>
  </si>
  <si>
    <t>Náklady ze sdílených daní</t>
  </si>
  <si>
    <t>Náklady ze sdílené daně z příjmů fyzických osob</t>
  </si>
  <si>
    <t>581</t>
  </si>
  <si>
    <t>Náklady ze sdílené daně z příjmů právnických osob</t>
  </si>
  <si>
    <t>582</t>
  </si>
  <si>
    <t>Náklady ze sdílené daně z přidané hodnoty</t>
  </si>
  <si>
    <t>584</t>
  </si>
  <si>
    <t>Náklady ze sdílených spotřebních daní</t>
  </si>
  <si>
    <t>585</t>
  </si>
  <si>
    <t>Náklady ze sdílených majetkových daní</t>
  </si>
  <si>
    <t>586</t>
  </si>
  <si>
    <t>Náklady ze sdílení silniční daně</t>
  </si>
  <si>
    <t>588</t>
  </si>
  <si>
    <t>B.</t>
  </si>
  <si>
    <t>VÝNOSY CELKEM</t>
  </si>
  <si>
    <t>Výnosy z činnosti</t>
  </si>
  <si>
    <t>Výnosy z prodeje vlastních výrobků</t>
  </si>
  <si>
    <t>601</t>
  </si>
  <si>
    <t>Výnosy z prodeje služeb</t>
  </si>
  <si>
    <t>602</t>
  </si>
  <si>
    <t>Výnosy z pronájmu</t>
  </si>
  <si>
    <t>603</t>
  </si>
  <si>
    <t>Výnosy z prodaného zboží</t>
  </si>
  <si>
    <t>604</t>
  </si>
  <si>
    <t>Výnosy ze správních poplatků</t>
  </si>
  <si>
    <t>605</t>
  </si>
  <si>
    <t>Výnosyy ze soudních poplatků</t>
  </si>
  <si>
    <t>607</t>
  </si>
  <si>
    <t>Jiné výnosy z vlastních výkonů</t>
  </si>
  <si>
    <t>609</t>
  </si>
  <si>
    <t>Změna stavu nedokončené výroby</t>
  </si>
  <si>
    <t>611</t>
  </si>
  <si>
    <t>Změna stavu polotovarů</t>
  </si>
  <si>
    <t>612</t>
  </si>
  <si>
    <t>Změna stavu výrobků</t>
  </si>
  <si>
    <t>613</t>
  </si>
  <si>
    <t xml:space="preserve">Změna stavu ostatních zásob  </t>
  </si>
  <si>
    <t>614</t>
  </si>
  <si>
    <t>Aktivace materiálu a zboží</t>
  </si>
  <si>
    <t>621</t>
  </si>
  <si>
    <t>Aktivace vnitroorganizačních služeb</t>
  </si>
  <si>
    <t>622</t>
  </si>
  <si>
    <t>Aktivace dlouhodobého nehmotného majetku</t>
  </si>
  <si>
    <t>623</t>
  </si>
  <si>
    <t>Aktivace dlouhodobého hmotného majetku</t>
  </si>
  <si>
    <t>624</t>
  </si>
  <si>
    <t>641</t>
  </si>
  <si>
    <t>642</t>
  </si>
  <si>
    <t>Výnosy z odepsaných pohledávek</t>
  </si>
  <si>
    <t>643</t>
  </si>
  <si>
    <t>Výnosy z prodeje materiálu</t>
  </si>
  <si>
    <t>644</t>
  </si>
  <si>
    <t>Výnosy z prodeje dlouhodobého nehmotného majetku</t>
  </si>
  <si>
    <t>645</t>
  </si>
  <si>
    <t>Výnosy z prodeje dlouhodobého hmotného majetku kromě poz.</t>
  </si>
  <si>
    <t>646</t>
  </si>
  <si>
    <t>Výnosy z prodeje pozemků</t>
  </si>
  <si>
    <t>647</t>
  </si>
  <si>
    <t>Čerpání fondů</t>
  </si>
  <si>
    <t>648</t>
  </si>
  <si>
    <t>Ostatní výnosy z činnosti</t>
  </si>
  <si>
    <t>649</t>
  </si>
  <si>
    <t>Finanční výnosy</t>
  </si>
  <si>
    <t>Výnosy z prodeje cenných papírů a podílů</t>
  </si>
  <si>
    <t>661</t>
  </si>
  <si>
    <t>662</t>
  </si>
  <si>
    <t>Kurzové zisky</t>
  </si>
  <si>
    <t>663</t>
  </si>
  <si>
    <t>Výnosy z přecenění reálnou hodnotou</t>
  </si>
  <si>
    <t>664</t>
  </si>
  <si>
    <t>Výnosy z dlouhodobého finančního majetku</t>
  </si>
  <si>
    <t>665</t>
  </si>
  <si>
    <t>Ostatní finanční výnosy</t>
  </si>
  <si>
    <t>669</t>
  </si>
  <si>
    <t>Výnosy z daní a poplatků</t>
  </si>
  <si>
    <t>Výnosy z daně z příjmů fyzických osob</t>
  </si>
  <si>
    <t>631</t>
  </si>
  <si>
    <t>Výnosy z daně z příjmů právnických osob</t>
  </si>
  <si>
    <t>632</t>
  </si>
  <si>
    <t>Výnosy ze sociálního pojištění</t>
  </si>
  <si>
    <t>633</t>
  </si>
  <si>
    <t>Výnosy z daně z přidané hodnoty</t>
  </si>
  <si>
    <t>634</t>
  </si>
  <si>
    <t>Výnosy ze spotřebních daní</t>
  </si>
  <si>
    <t>635</t>
  </si>
  <si>
    <t>Výnosy z majetkových daní</t>
  </si>
  <si>
    <t>636</t>
  </si>
  <si>
    <t>Výnosy z energetických daní</t>
  </si>
  <si>
    <t>637</t>
  </si>
  <si>
    <t>Výnosy z ostatních daní a poplatků</t>
  </si>
  <si>
    <t>639</t>
  </si>
  <si>
    <t>Výnosy z transferů</t>
  </si>
  <si>
    <t xml:space="preserve">Výnosy z nároků na prostředky státního rozpočtu </t>
  </si>
  <si>
    <t>671</t>
  </si>
  <si>
    <t>Výnosy z nároků na prostředky státních fondů</t>
  </si>
  <si>
    <t>673</t>
  </si>
  <si>
    <t xml:space="preserve">Výnosy z ostatních nároků </t>
  </si>
  <si>
    <t>674</t>
  </si>
  <si>
    <t>V.</t>
  </si>
  <si>
    <t>Výnosy ze sdílených daní</t>
  </si>
  <si>
    <t>Výnosy ze sdílené daně z příjmů fyzických osob</t>
  </si>
  <si>
    <t>681</t>
  </si>
  <si>
    <t>Výnosy ze sdílené daně z příjmů právnických osob</t>
  </si>
  <si>
    <t>682</t>
  </si>
  <si>
    <t>Výnosy ze sdílené daně z přidané hodnoty</t>
  </si>
  <si>
    <t>684</t>
  </si>
  <si>
    <t>Výnosy ze sdílených spotřebních daní</t>
  </si>
  <si>
    <t>685</t>
  </si>
  <si>
    <t>Výnosy ze sdílených majetkových daní</t>
  </si>
  <si>
    <t>686</t>
  </si>
  <si>
    <t>Výnosy ze sdílené silniční daně</t>
  </si>
  <si>
    <t>688</t>
  </si>
  <si>
    <t>VI.</t>
  </si>
  <si>
    <t>VÝSLEDEK HOSPODAŘENÍ</t>
  </si>
  <si>
    <t>Výsledek hospodaření před zdaněním</t>
  </si>
  <si>
    <t>-</t>
  </si>
  <si>
    <t>Daň z příjmů</t>
  </si>
  <si>
    <t>591</t>
  </si>
  <si>
    <t>Dodatečné odvody daně z příjmů</t>
  </si>
  <si>
    <t>595</t>
  </si>
  <si>
    <t>Výsledek hospodaření po zdanění</t>
  </si>
  <si>
    <t>© MÚZO Praha s.r.o.</t>
  </si>
  <si>
    <t>Rozpočet příjmů a výdajů České školní inspekce dle položek - 2011</t>
  </si>
  <si>
    <t>Tabulka č. 2</t>
  </si>
  <si>
    <t xml:space="preserve">Příj.z pronáj.ost.nemov.a jejich částí            </t>
  </si>
  <si>
    <t>2132</t>
  </si>
  <si>
    <t xml:space="preserve">Příj.z pronájmu mov.věcí                          </t>
  </si>
  <si>
    <t>2133</t>
  </si>
  <si>
    <t xml:space="preserve">Realizované kurzové zisky                         </t>
  </si>
  <si>
    <t>2143</t>
  </si>
  <si>
    <t xml:space="preserve">Sankční platby přijaté od jiných subjektů         </t>
  </si>
  <si>
    <t>2212</t>
  </si>
  <si>
    <t xml:space="preserve">Odstupné                                          </t>
  </si>
  <si>
    <t>5024</t>
  </si>
  <si>
    <t xml:space="preserve">Ochranné pomůcky                                  </t>
  </si>
  <si>
    <t>5132</t>
  </si>
  <si>
    <t xml:space="preserve">Léky a zdravotnický mat.                          </t>
  </si>
  <si>
    <t>5133</t>
  </si>
  <si>
    <t xml:space="preserve">Realizované kurz.ztráty                           </t>
  </si>
  <si>
    <t>5142</t>
  </si>
  <si>
    <t xml:space="preserve">Studená voda                                      </t>
  </si>
  <si>
    <t>5151</t>
  </si>
  <si>
    <t xml:space="preserve">Plyn                                              </t>
  </si>
  <si>
    <t>5153</t>
  </si>
  <si>
    <t xml:space="preserve">Služby konzultační,právní a poradenské            </t>
  </si>
  <si>
    <t>5166</t>
  </si>
  <si>
    <t xml:space="preserve">Služby zpracování dat                             </t>
  </si>
  <si>
    <t>5168</t>
  </si>
  <si>
    <t xml:space="preserve">Účast.popl.na konference                          </t>
  </si>
  <si>
    <t>5176</t>
  </si>
  <si>
    <t xml:space="preserve">Posk.NIV přísp.a náhrady (část)                   </t>
  </si>
  <si>
    <t xml:space="preserve">Věcné dary                                        </t>
  </si>
  <si>
    <t xml:space="preserve">Úhrady sankcí j.rozpočtům                         </t>
  </si>
  <si>
    <t xml:space="preserve">Ocenitelná práva                                  </t>
  </si>
  <si>
    <t xml:space="preserve">Budovy,haly a stavby                              </t>
  </si>
  <si>
    <t>Tabulka č. 1</t>
  </si>
  <si>
    <t xml:space="preserve">00638994 Česká školní inspekce, Praha 5                                                                                                                                  </t>
  </si>
  <si>
    <t>Výkaz zisku a ztráty OSS - ČŠI</t>
  </si>
  <si>
    <t>Výkaz zisku a ztráty OSS - VSC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</si>
</sst>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12"/>
      <color indexed="10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>
        <color indexed="9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 style="thin"/>
      <right style="thin"/>
      <top style="thin">
        <color indexed="22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" fontId="0" fillId="33" borderId="10" xfId="0" applyNumberFormat="1" applyFill="1" applyBorder="1" applyAlignment="1">
      <alignment vertical="center"/>
    </xf>
    <xf numFmtId="1" fontId="0" fillId="33" borderId="11" xfId="0" applyNumberFormat="1" applyFill="1" applyBorder="1" applyAlignment="1">
      <alignment vertical="center"/>
    </xf>
    <xf numFmtId="1" fontId="3" fillId="33" borderId="12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 wrapText="1"/>
    </xf>
    <xf numFmtId="1" fontId="0" fillId="34" borderId="15" xfId="0" applyNumberFormat="1" applyFill="1" applyBorder="1" applyAlignment="1">
      <alignment vertical="center"/>
    </xf>
    <xf numFmtId="1" fontId="0" fillId="34" borderId="16" xfId="0" applyNumberFormat="1" applyFill="1" applyBorder="1" applyAlignment="1">
      <alignment vertical="center"/>
    </xf>
    <xf numFmtId="1" fontId="3" fillId="34" borderId="17" xfId="0" applyNumberFormat="1" applyFont="1" applyFill="1" applyBorder="1" applyAlignment="1">
      <alignment horizontal="center" vertical="center" wrapText="1"/>
    </xf>
    <xf numFmtId="2" fontId="3" fillId="34" borderId="13" xfId="0" applyNumberFormat="1" applyFont="1" applyFill="1" applyBorder="1" applyAlignment="1">
      <alignment horizontal="center" vertical="center" wrapText="1"/>
    </xf>
    <xf numFmtId="1" fontId="3" fillId="34" borderId="14" xfId="0" applyNumberFormat="1" applyFont="1" applyFill="1" applyBorder="1" applyAlignment="1">
      <alignment horizontal="center" vertical="center" wrapText="1"/>
    </xf>
    <xf numFmtId="1" fontId="0" fillId="0" borderId="18" xfId="0" applyNumberFormat="1" applyBorder="1" applyAlignment="1">
      <alignment horizontal="left"/>
    </xf>
    <xf numFmtId="1" fontId="0" fillId="0" borderId="19" xfId="0" applyNumberFormat="1" applyBorder="1" applyAlignment="1" quotePrefix="1">
      <alignment horizontal="center"/>
    </xf>
    <xf numFmtId="3" fontId="0" fillId="34" borderId="17" xfId="0" applyNumberFormat="1" applyFill="1" applyBorder="1" applyAlignment="1">
      <alignment/>
    </xf>
    <xf numFmtId="2" fontId="0" fillId="0" borderId="20" xfId="0" applyNumberFormat="1" applyBorder="1" applyAlignment="1">
      <alignment/>
    </xf>
    <xf numFmtId="3" fontId="0" fillId="0" borderId="20" xfId="0" applyNumberFormat="1" applyBorder="1" applyAlignment="1">
      <alignment/>
    </xf>
    <xf numFmtId="1" fontId="0" fillId="0" borderId="21" xfId="0" applyNumberFormat="1" applyBorder="1" applyAlignment="1" quotePrefix="1">
      <alignment horizontal="center"/>
    </xf>
    <xf numFmtId="3" fontId="0" fillId="34" borderId="12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1" fontId="0" fillId="0" borderId="22" xfId="0" applyNumberFormat="1" applyBorder="1" applyAlignment="1">
      <alignment horizontal="left"/>
    </xf>
    <xf numFmtId="1" fontId="0" fillId="0" borderId="23" xfId="0" applyNumberFormat="1" applyBorder="1" applyAlignment="1" quotePrefix="1">
      <alignment horizontal="center"/>
    </xf>
    <xf numFmtId="3" fontId="0" fillId="34" borderId="24" xfId="0" applyNumberFormat="1" applyFill="1" applyBorder="1" applyAlignment="1">
      <alignment/>
    </xf>
    <xf numFmtId="1" fontId="3" fillId="35" borderId="25" xfId="0" applyNumberFormat="1" applyFont="1" applyFill="1" applyBorder="1" applyAlignment="1">
      <alignment horizontal="left"/>
    </xf>
    <xf numFmtId="1" fontId="3" fillId="35" borderId="12" xfId="0" applyNumberFormat="1" applyFont="1" applyFill="1" applyBorder="1" applyAlignment="1" quotePrefix="1">
      <alignment horizontal="center"/>
    </xf>
    <xf numFmtId="3" fontId="3" fillId="35" borderId="12" xfId="0" applyNumberFormat="1" applyFont="1" applyFill="1" applyBorder="1" applyAlignment="1" quotePrefix="1">
      <alignment horizontal="right"/>
    </xf>
    <xf numFmtId="3" fontId="3" fillId="36" borderId="12" xfId="0" applyNumberFormat="1" applyFont="1" applyFill="1" applyBorder="1" applyAlignment="1" quotePrefix="1">
      <alignment horizontal="right"/>
    </xf>
    <xf numFmtId="2" fontId="3" fillId="36" borderId="20" xfId="0" applyNumberFormat="1" applyFont="1" applyFill="1" applyBorder="1" applyAlignment="1">
      <alignment/>
    </xf>
    <xf numFmtId="3" fontId="3" fillId="35" borderId="13" xfId="0" applyNumberFormat="1" applyFont="1" applyFill="1" applyBorder="1" applyAlignment="1" quotePrefix="1">
      <alignment horizontal="right"/>
    </xf>
    <xf numFmtId="2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34" borderId="13" xfId="0" applyNumberFormat="1" applyFill="1" applyBorder="1" applyAlignment="1">
      <alignment/>
    </xf>
    <xf numFmtId="3" fontId="0" fillId="34" borderId="26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34" borderId="0" xfId="0" applyNumberFormat="1" applyFill="1" applyBorder="1" applyAlignment="1">
      <alignment/>
    </xf>
    <xf numFmtId="3" fontId="3" fillId="35" borderId="25" xfId="0" applyNumberFormat="1" applyFont="1" applyFill="1" applyBorder="1" applyAlignment="1">
      <alignment horizontal="right"/>
    </xf>
    <xf numFmtId="1" fontId="0" fillId="35" borderId="29" xfId="0" applyNumberFormat="1" applyFill="1" applyBorder="1" applyAlignment="1" quotePrefix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33" borderId="3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left" vertical="center"/>
    </xf>
    <xf numFmtId="0" fontId="3" fillId="37" borderId="31" xfId="0" applyFont="1" applyFill="1" applyBorder="1" applyAlignment="1">
      <alignment horizontal="left" vertical="center"/>
    </xf>
    <xf numFmtId="0" fontId="3" fillId="37" borderId="31" xfId="0" applyFont="1" applyFill="1" applyBorder="1" applyAlignment="1">
      <alignment horizontal="center"/>
    </xf>
    <xf numFmtId="4" fontId="3" fillId="37" borderId="31" xfId="0" applyNumberFormat="1" applyFont="1" applyFill="1" applyBorder="1" applyAlignment="1">
      <alignment horizontal="right"/>
    </xf>
    <xf numFmtId="4" fontId="3" fillId="37" borderId="3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38" borderId="33" xfId="0" applyFont="1" applyFill="1" applyBorder="1" applyAlignment="1">
      <alignment horizontal="center" vertical="center"/>
    </xf>
    <xf numFmtId="0" fontId="3" fillId="38" borderId="34" xfId="0" applyFont="1" applyFill="1" applyBorder="1" applyAlignment="1">
      <alignment horizontal="left" vertical="center"/>
    </xf>
    <xf numFmtId="0" fontId="3" fillId="38" borderId="34" xfId="0" applyFont="1" applyFill="1" applyBorder="1" applyAlignment="1">
      <alignment horizontal="center"/>
    </xf>
    <xf numFmtId="4" fontId="3" fillId="38" borderId="34" xfId="0" applyNumberFormat="1" applyFont="1" applyFill="1" applyBorder="1" applyAlignment="1">
      <alignment horizontal="right"/>
    </xf>
    <xf numFmtId="4" fontId="3" fillId="38" borderId="35" xfId="0" applyNumberFormat="1" applyFont="1" applyFill="1" applyBorder="1" applyAlignment="1">
      <alignment horizontal="right"/>
    </xf>
    <xf numFmtId="0" fontId="8" fillId="0" borderId="36" xfId="0" applyFont="1" applyFill="1" applyBorder="1" applyAlignment="1">
      <alignment horizontal="right"/>
    </xf>
    <xf numFmtId="0" fontId="8" fillId="0" borderId="37" xfId="0" applyFont="1" applyFill="1" applyBorder="1" applyAlignment="1">
      <alignment horizontal="left"/>
    </xf>
    <xf numFmtId="49" fontId="8" fillId="0" borderId="23" xfId="0" applyNumberFormat="1" applyFont="1" applyFill="1" applyBorder="1" applyAlignment="1">
      <alignment horizontal="center" vertical="center"/>
    </xf>
    <xf numFmtId="4" fontId="8" fillId="0" borderId="23" xfId="0" applyNumberFormat="1" applyFont="1" applyFill="1" applyBorder="1" applyAlignment="1">
      <alignment horizontal="right"/>
    </xf>
    <xf numFmtId="4" fontId="8" fillId="0" borderId="38" xfId="0" applyNumberFormat="1" applyFont="1" applyFill="1" applyBorder="1" applyAlignment="1">
      <alignment horizontal="right"/>
    </xf>
    <xf numFmtId="0" fontId="8" fillId="0" borderId="39" xfId="0" applyFont="1" applyFill="1" applyBorder="1" applyAlignment="1">
      <alignment horizontal="left"/>
    </xf>
    <xf numFmtId="49" fontId="8" fillId="0" borderId="40" xfId="0" applyNumberFormat="1" applyFont="1" applyFill="1" applyBorder="1" applyAlignment="1">
      <alignment horizontal="center" vertical="center"/>
    </xf>
    <xf numFmtId="4" fontId="8" fillId="0" borderId="40" xfId="0" applyNumberFormat="1" applyFont="1" applyFill="1" applyBorder="1" applyAlignment="1">
      <alignment horizontal="right"/>
    </xf>
    <xf numFmtId="4" fontId="8" fillId="0" borderId="41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8" fillId="0" borderId="36" xfId="0" applyFont="1" applyFill="1" applyBorder="1" applyAlignment="1">
      <alignment horizontal="right" vertical="top"/>
    </xf>
    <xf numFmtId="0" fontId="8" fillId="0" borderId="39" xfId="0" applyFont="1" applyFill="1" applyBorder="1" applyAlignment="1">
      <alignment horizontal="left" wrapText="1"/>
    </xf>
    <xf numFmtId="0" fontId="8" fillId="0" borderId="42" xfId="0" applyFont="1" applyFill="1" applyBorder="1" applyAlignment="1">
      <alignment horizontal="left"/>
    </xf>
    <xf numFmtId="4" fontId="8" fillId="0" borderId="43" xfId="0" applyNumberFormat="1" applyFont="1" applyFill="1" applyBorder="1" applyAlignment="1">
      <alignment horizontal="right"/>
    </xf>
    <xf numFmtId="4" fontId="8" fillId="0" borderId="44" xfId="0" applyNumberFormat="1" applyFont="1" applyFill="1" applyBorder="1" applyAlignment="1">
      <alignment horizontal="right"/>
    </xf>
    <xf numFmtId="0" fontId="3" fillId="38" borderId="33" xfId="0" applyFont="1" applyFill="1" applyBorder="1" applyAlignment="1">
      <alignment horizontal="center"/>
    </xf>
    <xf numFmtId="0" fontId="3" fillId="38" borderId="34" xfId="0" applyFont="1" applyFill="1" applyBorder="1" applyAlignment="1">
      <alignment horizontal="left"/>
    </xf>
    <xf numFmtId="0" fontId="8" fillId="0" borderId="40" xfId="0" applyFont="1" applyFill="1" applyBorder="1" applyAlignment="1">
      <alignment horizontal="left"/>
    </xf>
    <xf numFmtId="0" fontId="3" fillId="38" borderId="34" xfId="0" applyFont="1" applyFill="1" applyBorder="1" applyAlignment="1">
      <alignment horizontal="left" vertical="center" wrapText="1"/>
    </xf>
    <xf numFmtId="0" fontId="3" fillId="38" borderId="3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46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left"/>
    </xf>
    <xf numFmtId="49" fontId="8" fillId="0" borderId="47" xfId="0" applyNumberFormat="1" applyFont="1" applyFill="1" applyBorder="1" applyAlignment="1">
      <alignment horizontal="center" vertical="center"/>
    </xf>
    <xf numFmtId="4" fontId="8" fillId="0" borderId="47" xfId="0" applyNumberFormat="1" applyFont="1" applyFill="1" applyBorder="1" applyAlignment="1">
      <alignment horizontal="right"/>
    </xf>
    <xf numFmtId="4" fontId="8" fillId="0" borderId="48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39" borderId="0" xfId="0" applyFill="1" applyBorder="1" applyAlignment="1">
      <alignment horizontal="left"/>
    </xf>
    <xf numFmtId="49" fontId="8" fillId="39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37" borderId="18" xfId="0" applyFont="1" applyFill="1" applyBorder="1" applyAlignment="1">
      <alignment/>
    </xf>
    <xf numFmtId="0" fontId="3" fillId="37" borderId="31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right"/>
    </xf>
    <xf numFmtId="0" fontId="0" fillId="39" borderId="49" xfId="0" applyFill="1" applyBorder="1" applyAlignment="1">
      <alignment horizontal="left"/>
    </xf>
    <xf numFmtId="4" fontId="8" fillId="0" borderId="23" xfId="0" applyNumberFormat="1" applyFont="1" applyBorder="1" applyAlignment="1">
      <alignment horizontal="right"/>
    </xf>
    <xf numFmtId="4" fontId="8" fillId="0" borderId="38" xfId="0" applyNumberFormat="1" applyFont="1" applyBorder="1" applyAlignment="1">
      <alignment horizontal="right"/>
    </xf>
    <xf numFmtId="0" fontId="0" fillId="39" borderId="39" xfId="0" applyFill="1" applyBorder="1" applyAlignment="1">
      <alignment horizontal="left"/>
    </xf>
    <xf numFmtId="4" fontId="8" fillId="0" borderId="40" xfId="0" applyNumberFormat="1" applyFont="1" applyBorder="1" applyAlignment="1">
      <alignment horizontal="right"/>
    </xf>
    <xf numFmtId="4" fontId="8" fillId="0" borderId="41" xfId="0" applyNumberFormat="1" applyFont="1" applyBorder="1" applyAlignment="1">
      <alignment horizontal="right"/>
    </xf>
    <xf numFmtId="0" fontId="8" fillId="0" borderId="36" xfId="0" applyFont="1" applyFill="1" applyBorder="1" applyAlignment="1">
      <alignment horizontal="right" vertical="top"/>
    </xf>
    <xf numFmtId="0" fontId="0" fillId="39" borderId="39" xfId="0" applyFill="1" applyBorder="1" applyAlignment="1">
      <alignment horizontal="left" vertical="top" wrapText="1"/>
    </xf>
    <xf numFmtId="0" fontId="0" fillId="39" borderId="39" xfId="0" applyFill="1" applyBorder="1" applyAlignment="1">
      <alignment horizontal="left" wrapText="1"/>
    </xf>
    <xf numFmtId="49" fontId="8" fillId="0" borderId="49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8" fillId="39" borderId="39" xfId="0" applyNumberFormat="1" applyFont="1" applyFill="1" applyBorder="1" applyAlignment="1">
      <alignment horizontal="center" vertical="center"/>
    </xf>
    <xf numFmtId="0" fontId="0" fillId="39" borderId="50" xfId="0" applyFill="1" applyBorder="1" applyAlignment="1">
      <alignment horizontal="left"/>
    </xf>
    <xf numFmtId="49" fontId="8" fillId="0" borderId="42" xfId="0" applyNumberFormat="1" applyFont="1" applyFill="1" applyBorder="1" applyAlignment="1">
      <alignment horizontal="center" vertical="center"/>
    </xf>
    <xf numFmtId="4" fontId="3" fillId="38" borderId="51" xfId="0" applyNumberFormat="1" applyFont="1" applyFill="1" applyBorder="1" applyAlignment="1">
      <alignment horizontal="right"/>
    </xf>
    <xf numFmtId="4" fontId="3" fillId="38" borderId="52" xfId="0" applyNumberFormat="1" applyFont="1" applyFill="1" applyBorder="1" applyAlignment="1">
      <alignment horizontal="right"/>
    </xf>
    <xf numFmtId="0" fontId="0" fillId="0" borderId="53" xfId="0" applyFill="1" applyBorder="1" applyAlignment="1">
      <alignment horizontal="left"/>
    </xf>
    <xf numFmtId="49" fontId="8" fillId="39" borderId="49" xfId="0" applyNumberFormat="1" applyFont="1" applyFill="1" applyBorder="1" applyAlignment="1">
      <alignment horizontal="center" vertical="center"/>
    </xf>
    <xf numFmtId="0" fontId="0" fillId="39" borderId="42" xfId="0" applyFill="1" applyBorder="1" applyAlignment="1">
      <alignment horizontal="left"/>
    </xf>
    <xf numFmtId="49" fontId="8" fillId="39" borderId="42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right"/>
    </xf>
    <xf numFmtId="0" fontId="0" fillId="0" borderId="40" xfId="0" applyFill="1" applyBorder="1" applyAlignment="1">
      <alignment horizontal="left"/>
    </xf>
    <xf numFmtId="49" fontId="8" fillId="0" borderId="55" xfId="0" applyNumberFormat="1" applyFont="1" applyFill="1" applyBorder="1" applyAlignment="1">
      <alignment horizontal="center" vertical="center"/>
    </xf>
    <xf numFmtId="0" fontId="0" fillId="39" borderId="56" xfId="0" applyFill="1" applyBorder="1" applyAlignment="1">
      <alignment horizontal="left"/>
    </xf>
    <xf numFmtId="0" fontId="0" fillId="39" borderId="57" xfId="0" applyFill="1" applyBorder="1" applyAlignment="1">
      <alignment horizontal="left"/>
    </xf>
    <xf numFmtId="0" fontId="8" fillId="0" borderId="46" xfId="0" applyFont="1" applyFill="1" applyBorder="1" applyAlignment="1">
      <alignment horizontal="right"/>
    </xf>
    <xf numFmtId="0" fontId="0" fillId="39" borderId="58" xfId="0" applyFill="1" applyBorder="1" applyAlignment="1">
      <alignment horizontal="left"/>
    </xf>
    <xf numFmtId="49" fontId="8" fillId="39" borderId="59" xfId="0" applyNumberFormat="1" applyFont="1" applyFill="1" applyBorder="1" applyAlignment="1">
      <alignment horizontal="center" vertical="center"/>
    </xf>
    <xf numFmtId="4" fontId="8" fillId="0" borderId="16" xfId="0" applyNumberFormat="1" applyFont="1" applyBorder="1" applyAlignment="1">
      <alignment horizontal="right"/>
    </xf>
    <xf numFmtId="4" fontId="8" fillId="0" borderId="47" xfId="0" applyNumberFormat="1" applyFont="1" applyBorder="1" applyAlignment="1">
      <alignment horizontal="right"/>
    </xf>
    <xf numFmtId="4" fontId="8" fillId="0" borderId="48" xfId="0" applyNumberFormat="1" applyFont="1" applyBorder="1" applyAlignment="1">
      <alignment horizontal="right"/>
    </xf>
    <xf numFmtId="0" fontId="3" fillId="38" borderId="18" xfId="0" applyFont="1" applyFill="1" applyBorder="1" applyAlignment="1">
      <alignment horizontal="center"/>
    </xf>
    <xf numFmtId="0" fontId="3" fillId="38" borderId="31" xfId="0" applyFont="1" applyFill="1" applyBorder="1" applyAlignment="1">
      <alignment horizontal="left"/>
    </xf>
    <xf numFmtId="0" fontId="9" fillId="38" borderId="60" xfId="0" applyFont="1" applyFill="1" applyBorder="1" applyAlignment="1">
      <alignment horizontal="center"/>
    </xf>
    <xf numFmtId="4" fontId="8" fillId="38" borderId="60" xfId="0" applyNumberFormat="1" applyFont="1" applyFill="1" applyBorder="1" applyAlignment="1">
      <alignment horizontal="right"/>
    </xf>
    <xf numFmtId="4" fontId="8" fillId="38" borderId="61" xfId="0" applyNumberFormat="1" applyFont="1" applyFill="1" applyBorder="1" applyAlignment="1">
      <alignment horizontal="right"/>
    </xf>
    <xf numFmtId="4" fontId="3" fillId="38" borderId="62" xfId="0" applyNumberFormat="1" applyFont="1" applyFill="1" applyBorder="1" applyAlignment="1">
      <alignment horizontal="right"/>
    </xf>
    <xf numFmtId="0" fontId="3" fillId="38" borderId="33" xfId="0" applyFont="1" applyFill="1" applyBorder="1" applyAlignment="1">
      <alignment horizontal="right"/>
    </xf>
    <xf numFmtId="0" fontId="3" fillId="38" borderId="34" xfId="0" applyFont="1" applyFill="1" applyBorder="1" applyAlignment="1">
      <alignment horizontal="left"/>
    </xf>
    <xf numFmtId="49" fontId="8" fillId="38" borderId="34" xfId="0" applyNumberFormat="1" applyFont="1" applyFill="1" applyBorder="1" applyAlignment="1">
      <alignment horizontal="center" vertical="center"/>
    </xf>
    <xf numFmtId="4" fontId="3" fillId="38" borderId="43" xfId="0" applyNumberFormat="1" applyFont="1" applyFill="1" applyBorder="1" applyAlignment="1">
      <alignment horizontal="right"/>
    </xf>
    <xf numFmtId="4" fontId="3" fillId="0" borderId="38" xfId="0" applyNumberFormat="1" applyFont="1" applyBorder="1" applyAlignment="1">
      <alignment horizontal="right"/>
    </xf>
    <xf numFmtId="4" fontId="8" fillId="0" borderId="43" xfId="0" applyNumberFormat="1" applyFont="1" applyBorder="1" applyAlignment="1">
      <alignment horizontal="right"/>
    </xf>
    <xf numFmtId="4" fontId="3" fillId="0" borderId="44" xfId="0" applyNumberFormat="1" applyFont="1" applyBorder="1" applyAlignment="1">
      <alignment horizontal="right"/>
    </xf>
    <xf numFmtId="0" fontId="3" fillId="37" borderId="63" xfId="0" applyFont="1" applyFill="1" applyBorder="1" applyAlignment="1">
      <alignment horizontal="right"/>
    </xf>
    <xf numFmtId="0" fontId="3" fillId="37" borderId="21" xfId="0" applyFont="1" applyFill="1" applyBorder="1" applyAlignment="1">
      <alignment horizontal="left"/>
    </xf>
    <xf numFmtId="49" fontId="8" fillId="37" borderId="21" xfId="0" applyNumberFormat="1" applyFont="1" applyFill="1" applyBorder="1" applyAlignment="1">
      <alignment horizontal="center" vertical="center"/>
    </xf>
    <xf numFmtId="4" fontId="3" fillId="37" borderId="21" xfId="0" applyNumberFormat="1" applyFont="1" applyFill="1" applyBorder="1" applyAlignment="1">
      <alignment horizontal="right"/>
    </xf>
    <xf numFmtId="4" fontId="3" fillId="37" borderId="29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27" fillId="0" borderId="0" xfId="0" applyFont="1" applyAlignment="1">
      <alignment horizontal="right"/>
    </xf>
    <xf numFmtId="1" fontId="3" fillId="33" borderId="12" xfId="0" applyNumberFormat="1" applyFont="1" applyFill="1" applyBorder="1" applyAlignment="1">
      <alignment vertical="center" wrapText="1"/>
    </xf>
    <xf numFmtId="1" fontId="3" fillId="33" borderId="12" xfId="0" applyNumberFormat="1" applyFont="1" applyFill="1" applyBorder="1" applyAlignment="1">
      <alignment horizontal="center" wrapText="1"/>
    </xf>
    <xf numFmtId="1" fontId="3" fillId="33" borderId="14" xfId="0" applyNumberFormat="1" applyFont="1" applyFill="1" applyBorder="1" applyAlignment="1">
      <alignment horizontal="center" wrapText="1"/>
    </xf>
    <xf numFmtId="1" fontId="0" fillId="34" borderId="10" xfId="0" applyNumberFormat="1" applyFill="1" applyBorder="1" applyAlignment="1">
      <alignment horizontal="center"/>
    </xf>
    <xf numFmtId="1" fontId="0" fillId="34" borderId="26" xfId="0" applyNumberFormat="1" applyFill="1" applyBorder="1" applyAlignment="1">
      <alignment horizontal="center"/>
    </xf>
    <xf numFmtId="1" fontId="0" fillId="34" borderId="26" xfId="0" applyNumberFormat="1" applyFill="1" applyBorder="1" applyAlignment="1">
      <alignment horizontal="center" wrapText="1"/>
    </xf>
    <xf numFmtId="1" fontId="0" fillId="34" borderId="14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4" xfId="0" applyBorder="1" applyAlignment="1">
      <alignment vertical="center"/>
    </xf>
    <xf numFmtId="1" fontId="0" fillId="0" borderId="64" xfId="0" applyNumberFormat="1" applyBorder="1" applyAlignment="1">
      <alignment horizontal="left"/>
    </xf>
    <xf numFmtId="1" fontId="0" fillId="0" borderId="65" xfId="0" applyNumberFormat="1" applyBorder="1" applyAlignment="1">
      <alignment horizontal="center"/>
    </xf>
    <xf numFmtId="3" fontId="0" fillId="0" borderId="65" xfId="0" applyNumberFormat="1" applyBorder="1" applyAlignment="1">
      <alignment/>
    </xf>
    <xf numFmtId="4" fontId="0" fillId="0" borderId="20" xfId="0" applyNumberFormat="1" applyBorder="1" applyAlignment="1">
      <alignment/>
    </xf>
    <xf numFmtId="1" fontId="0" fillId="0" borderId="55" xfId="0" applyNumberFormat="1" applyBorder="1" applyAlignment="1">
      <alignment horizontal="center"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4" fontId="0" fillId="0" borderId="41" xfId="0" applyNumberFormat="1" applyBorder="1" applyAlignment="1">
      <alignment/>
    </xf>
    <xf numFmtId="0" fontId="0" fillId="0" borderId="66" xfId="0" applyBorder="1" applyAlignment="1">
      <alignment horizontal="center"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4" fontId="0" fillId="0" borderId="35" xfId="0" applyNumberFormat="1" applyBorder="1" applyAlignment="1">
      <alignment/>
    </xf>
    <xf numFmtId="0" fontId="0" fillId="0" borderId="67" xfId="0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4" fontId="0" fillId="0" borderId="38" xfId="0" applyNumberFormat="1" applyBorder="1" applyAlignment="1">
      <alignment/>
    </xf>
    <xf numFmtId="1" fontId="0" fillId="35" borderId="64" xfId="0" applyNumberFormat="1" applyFill="1" applyBorder="1" applyAlignment="1">
      <alignment horizontal="left"/>
    </xf>
    <xf numFmtId="1" fontId="27" fillId="35" borderId="25" xfId="0" applyNumberFormat="1" applyFont="1" applyFill="1" applyBorder="1" applyAlignment="1" quotePrefix="1">
      <alignment horizontal="center"/>
    </xf>
    <xf numFmtId="3" fontId="27" fillId="35" borderId="12" xfId="0" applyNumberFormat="1" applyFont="1" applyFill="1" applyBorder="1" applyAlignment="1">
      <alignment/>
    </xf>
    <xf numFmtId="3" fontId="27" fillId="35" borderId="13" xfId="0" applyNumberFormat="1" applyFont="1" applyFill="1" applyBorder="1" applyAlignment="1">
      <alignment/>
    </xf>
    <xf numFmtId="4" fontId="27" fillId="35" borderId="13" xfId="0" applyNumberFormat="1" applyFont="1" applyFill="1" applyBorder="1" applyAlignment="1">
      <alignment/>
    </xf>
    <xf numFmtId="4" fontId="0" fillId="0" borderId="40" xfId="0" applyNumberFormat="1" applyBorder="1" applyAlignment="1">
      <alignment/>
    </xf>
    <xf numFmtId="4" fontId="0" fillId="0" borderId="43" xfId="0" applyNumberFormat="1" applyBorder="1" applyAlignment="1">
      <alignment/>
    </xf>
    <xf numFmtId="4" fontId="0" fillId="0" borderId="44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23" xfId="0" applyNumberFormat="1" applyBorder="1" applyAlignment="1">
      <alignment/>
    </xf>
    <xf numFmtId="4" fontId="0" fillId="0" borderId="34" xfId="0" applyNumberFormat="1" applyBorder="1" applyAlignment="1">
      <alignment/>
    </xf>
    <xf numFmtId="1" fontId="0" fillId="35" borderId="11" xfId="0" applyNumberFormat="1" applyFill="1" applyBorder="1" applyAlignment="1">
      <alignment horizontal="left"/>
    </xf>
    <xf numFmtId="1" fontId="0" fillId="35" borderId="25" xfId="0" applyNumberFormat="1" applyFill="1" applyBorder="1" applyAlignment="1" quotePrefix="1">
      <alignment horizontal="center"/>
    </xf>
    <xf numFmtId="4" fontId="27" fillId="35" borderId="12" xfId="0" applyNumberFormat="1" applyFont="1" applyFill="1" applyBorder="1" applyAlignment="1">
      <alignment/>
    </xf>
    <xf numFmtId="4" fontId="0" fillId="0" borderId="68" xfId="0" applyNumberFormat="1" applyBorder="1" applyAlignment="1">
      <alignment/>
    </xf>
    <xf numFmtId="1" fontId="0" fillId="0" borderId="30" xfId="0" applyNumberFormat="1" applyBorder="1" applyAlignment="1">
      <alignment horizontal="left"/>
    </xf>
    <xf numFmtId="4" fontId="0" fillId="0" borderId="69" xfId="0" applyNumberFormat="1" applyBorder="1" applyAlignment="1">
      <alignment/>
    </xf>
    <xf numFmtId="4" fontId="0" fillId="0" borderId="70" xfId="0" applyNumberFormat="1" applyBorder="1" applyAlignment="1">
      <alignment/>
    </xf>
    <xf numFmtId="4" fontId="27" fillId="35" borderId="14" xfId="0" applyNumberFormat="1" applyFont="1" applyFill="1" applyBorder="1" applyAlignment="1">
      <alignment/>
    </xf>
    <xf numFmtId="3" fontId="27" fillId="35" borderId="14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33" borderId="3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421875" style="0" customWidth="1"/>
    <col min="2" max="2" width="52.28125" style="0" customWidth="1"/>
    <col min="3" max="3" width="5.8515625" style="0" customWidth="1"/>
    <col min="4" max="6" width="20.8515625" style="0" customWidth="1"/>
    <col min="7" max="7" width="20.8515625" style="44" customWidth="1"/>
  </cols>
  <sheetData>
    <row r="1" spans="1:7" ht="34.5" customHeight="1">
      <c r="A1" s="206" t="s">
        <v>378</v>
      </c>
      <c r="B1" s="207"/>
      <c r="G1" s="205" t="s">
        <v>376</v>
      </c>
    </row>
    <row r="2" spans="3:7" s="43" customFormat="1" ht="24" customHeight="1">
      <c r="C2" s="44"/>
      <c r="D2" s="44"/>
      <c r="E2" s="44"/>
      <c r="F2" s="45" t="s">
        <v>89</v>
      </c>
      <c r="G2" s="46" t="s">
        <v>90</v>
      </c>
    </row>
    <row r="3" spans="1:7" s="43" customFormat="1" ht="30" customHeight="1">
      <c r="A3" s="208" t="s">
        <v>377</v>
      </c>
      <c r="B3" s="209"/>
      <c r="C3" s="209"/>
      <c r="D3" s="209"/>
      <c r="E3" s="209"/>
      <c r="F3" s="209"/>
      <c r="G3" s="209"/>
    </row>
    <row r="4" s="47" customFormat="1" ht="16.5" thickBot="1">
      <c r="G4" s="48" t="s">
        <v>92</v>
      </c>
    </row>
    <row r="5" spans="1:7" s="47" customFormat="1" ht="18" customHeight="1" thickBot="1">
      <c r="A5" s="49" t="s">
        <v>93</v>
      </c>
      <c r="B5" s="210" t="s">
        <v>94</v>
      </c>
      <c r="C5" s="50" t="s">
        <v>95</v>
      </c>
      <c r="D5" s="212" t="s">
        <v>96</v>
      </c>
      <c r="E5" s="213"/>
      <c r="F5" s="212" t="s">
        <v>97</v>
      </c>
      <c r="G5" s="214"/>
    </row>
    <row r="6" spans="1:7" s="47" customFormat="1" ht="15.75" customHeight="1" thickBot="1">
      <c r="A6" s="52" t="s">
        <v>98</v>
      </c>
      <c r="B6" s="211"/>
      <c r="C6" s="53" t="s">
        <v>99</v>
      </c>
      <c r="D6" s="51" t="s">
        <v>100</v>
      </c>
      <c r="E6" s="54" t="s">
        <v>101</v>
      </c>
      <c r="F6" s="54" t="s">
        <v>100</v>
      </c>
      <c r="G6" s="54" t="s">
        <v>101</v>
      </c>
    </row>
    <row r="7" spans="1:7" s="60" customFormat="1" ht="14.25" customHeight="1">
      <c r="A7" s="55" t="s">
        <v>102</v>
      </c>
      <c r="B7" s="56" t="s">
        <v>103</v>
      </c>
      <c r="C7" s="57"/>
      <c r="D7" s="58">
        <f>SUM(D8,D41,D47,D50)</f>
        <v>326712682.84000003</v>
      </c>
      <c r="E7" s="58">
        <f>SUM(E8,E41,E47,E50)</f>
        <v>0</v>
      </c>
      <c r="F7" s="58">
        <f>SUM(F8,F41,F47,F50)</f>
        <v>298573000</v>
      </c>
      <c r="G7" s="59">
        <f>SUM(G8,G41,G47,G50)</f>
        <v>0</v>
      </c>
    </row>
    <row r="8" spans="1:7" s="60" customFormat="1" ht="14.25" customHeight="1">
      <c r="A8" s="61" t="s">
        <v>104</v>
      </c>
      <c r="B8" s="62" t="s">
        <v>105</v>
      </c>
      <c r="C8" s="63"/>
      <c r="D8" s="64">
        <f>SUM(D9:D40)</f>
        <v>326654281.99</v>
      </c>
      <c r="E8" s="64">
        <f>SUM(E9:E40)</f>
        <v>0</v>
      </c>
      <c r="F8" s="64">
        <f>SUM(F9:F40)</f>
        <v>298521000</v>
      </c>
      <c r="G8" s="65">
        <f>SUM(G9:G40)</f>
        <v>0</v>
      </c>
    </row>
    <row r="9" spans="1:7" s="47" customFormat="1" ht="14.25" customHeight="1">
      <c r="A9" s="66" t="s">
        <v>106</v>
      </c>
      <c r="B9" s="67" t="s">
        <v>107</v>
      </c>
      <c r="C9" s="68" t="s">
        <v>108</v>
      </c>
      <c r="D9" s="69">
        <v>10218477.07</v>
      </c>
      <c r="E9" s="69">
        <v>0</v>
      </c>
      <c r="F9" s="69">
        <v>11245000</v>
      </c>
      <c r="G9" s="70">
        <v>0</v>
      </c>
    </row>
    <row r="10" spans="1:11" s="47" customFormat="1" ht="14.25" customHeight="1">
      <c r="A10" s="66" t="s">
        <v>109</v>
      </c>
      <c r="B10" s="71" t="s">
        <v>110</v>
      </c>
      <c r="C10" s="72" t="s">
        <v>111</v>
      </c>
      <c r="D10" s="73">
        <v>7116183.74</v>
      </c>
      <c r="E10" s="73">
        <v>0</v>
      </c>
      <c r="F10" s="73">
        <v>11897000</v>
      </c>
      <c r="G10" s="74">
        <v>0</v>
      </c>
      <c r="K10" s="75"/>
    </row>
    <row r="11" spans="1:7" s="47" customFormat="1" ht="14.25" customHeight="1">
      <c r="A11" s="66" t="s">
        <v>112</v>
      </c>
      <c r="B11" s="71" t="s">
        <v>113</v>
      </c>
      <c r="C11" s="72" t="s">
        <v>114</v>
      </c>
      <c r="D11" s="73">
        <v>0</v>
      </c>
      <c r="E11" s="73">
        <v>0</v>
      </c>
      <c r="F11" s="73">
        <v>0</v>
      </c>
      <c r="G11" s="74">
        <v>0</v>
      </c>
    </row>
    <row r="12" spans="1:7" s="47" customFormat="1" ht="14.25" customHeight="1">
      <c r="A12" s="66" t="s">
        <v>115</v>
      </c>
      <c r="B12" s="71" t="s">
        <v>116</v>
      </c>
      <c r="C12" s="72" t="s">
        <v>117</v>
      </c>
      <c r="D12" s="73">
        <v>0</v>
      </c>
      <c r="E12" s="73">
        <v>0</v>
      </c>
      <c r="F12" s="73">
        <v>0</v>
      </c>
      <c r="G12" s="74">
        <v>0</v>
      </c>
    </row>
    <row r="13" spans="1:7" s="47" customFormat="1" ht="14.25" customHeight="1">
      <c r="A13" s="66" t="s">
        <v>118</v>
      </c>
      <c r="B13" s="71" t="s">
        <v>119</v>
      </c>
      <c r="C13" s="72" t="s">
        <v>120</v>
      </c>
      <c r="D13" s="73">
        <v>5367890.11</v>
      </c>
      <c r="E13" s="73">
        <v>0</v>
      </c>
      <c r="F13" s="73">
        <v>4372000</v>
      </c>
      <c r="G13" s="74">
        <v>0</v>
      </c>
    </row>
    <row r="14" spans="1:7" s="47" customFormat="1" ht="14.25" customHeight="1">
      <c r="A14" s="66" t="s">
        <v>121</v>
      </c>
      <c r="B14" s="71" t="s">
        <v>122</v>
      </c>
      <c r="C14" s="72" t="s">
        <v>123</v>
      </c>
      <c r="D14" s="73">
        <v>4169095.2</v>
      </c>
      <c r="E14" s="73">
        <v>0</v>
      </c>
      <c r="F14" s="73">
        <v>4420000</v>
      </c>
      <c r="G14" s="74">
        <v>0</v>
      </c>
    </row>
    <row r="15" spans="1:7" s="47" customFormat="1" ht="14.25" customHeight="1">
      <c r="A15" s="66" t="s">
        <v>124</v>
      </c>
      <c r="B15" s="71" t="s">
        <v>125</v>
      </c>
      <c r="C15" s="72" t="s">
        <v>126</v>
      </c>
      <c r="D15" s="73">
        <v>351616.18</v>
      </c>
      <c r="E15" s="73">
        <v>0</v>
      </c>
      <c r="F15" s="73">
        <v>210000</v>
      </c>
      <c r="G15" s="74">
        <v>0</v>
      </c>
    </row>
    <row r="16" spans="1:7" s="47" customFormat="1" ht="14.25" customHeight="1">
      <c r="A16" s="66" t="s">
        <v>127</v>
      </c>
      <c r="B16" s="71" t="s">
        <v>128</v>
      </c>
      <c r="C16" s="72" t="s">
        <v>129</v>
      </c>
      <c r="D16" s="73">
        <v>67564604.15</v>
      </c>
      <c r="E16" s="73">
        <v>0</v>
      </c>
      <c r="F16" s="73">
        <v>19257000</v>
      </c>
      <c r="G16" s="74">
        <v>0</v>
      </c>
    </row>
    <row r="17" spans="1:7" s="47" customFormat="1" ht="14.25" customHeight="1">
      <c r="A17" s="66" t="s">
        <v>130</v>
      </c>
      <c r="B17" s="71" t="s">
        <v>131</v>
      </c>
      <c r="C17" s="72" t="s">
        <v>132</v>
      </c>
      <c r="D17" s="73">
        <v>171469869</v>
      </c>
      <c r="E17" s="73">
        <v>0</v>
      </c>
      <c r="F17" s="73">
        <v>182472000</v>
      </c>
      <c r="G17" s="74">
        <v>0</v>
      </c>
    </row>
    <row r="18" spans="1:7" s="47" customFormat="1" ht="14.25" customHeight="1">
      <c r="A18" s="66" t="s">
        <v>133</v>
      </c>
      <c r="B18" s="71" t="s">
        <v>134</v>
      </c>
      <c r="C18" s="72" t="s">
        <v>135</v>
      </c>
      <c r="D18" s="73">
        <v>0</v>
      </c>
      <c r="E18" s="73">
        <v>0</v>
      </c>
      <c r="F18" s="73">
        <v>0</v>
      </c>
      <c r="G18" s="74">
        <v>0</v>
      </c>
    </row>
    <row r="19" spans="1:7" s="47" customFormat="1" ht="14.25" customHeight="1">
      <c r="A19" s="66" t="s">
        <v>136</v>
      </c>
      <c r="B19" s="71" t="s">
        <v>137</v>
      </c>
      <c r="C19" s="72" t="s">
        <v>138</v>
      </c>
      <c r="D19" s="73">
        <v>56966200</v>
      </c>
      <c r="E19" s="73">
        <v>0</v>
      </c>
      <c r="F19" s="73">
        <v>60091000</v>
      </c>
      <c r="G19" s="74">
        <v>0</v>
      </c>
    </row>
    <row r="20" spans="1:7" s="47" customFormat="1" ht="14.25" customHeight="1">
      <c r="A20" s="66" t="s">
        <v>139</v>
      </c>
      <c r="B20" s="71" t="s">
        <v>140</v>
      </c>
      <c r="C20" s="72" t="s">
        <v>141</v>
      </c>
      <c r="D20" s="73">
        <v>0</v>
      </c>
      <c r="E20" s="73">
        <v>0</v>
      </c>
      <c r="F20" s="73">
        <v>0</v>
      </c>
      <c r="G20" s="74">
        <v>0</v>
      </c>
    </row>
    <row r="21" spans="1:7" s="47" customFormat="1" ht="14.25" customHeight="1">
      <c r="A21" s="66" t="s">
        <v>142</v>
      </c>
      <c r="B21" s="71" t="s">
        <v>143</v>
      </c>
      <c r="C21" s="72" t="s">
        <v>144</v>
      </c>
      <c r="D21" s="73">
        <v>1848670</v>
      </c>
      <c r="E21" s="73">
        <v>0</v>
      </c>
      <c r="F21" s="73">
        <v>3593000</v>
      </c>
      <c r="G21" s="74">
        <v>0</v>
      </c>
    </row>
    <row r="22" spans="1:7" s="47" customFormat="1" ht="14.25" customHeight="1">
      <c r="A22" s="66" t="s">
        <v>145</v>
      </c>
      <c r="B22" s="71" t="s">
        <v>146</v>
      </c>
      <c r="C22" s="72" t="s">
        <v>147</v>
      </c>
      <c r="D22" s="73">
        <v>626421</v>
      </c>
      <c r="E22" s="73">
        <v>0</v>
      </c>
      <c r="F22" s="73">
        <v>258000</v>
      </c>
      <c r="G22" s="74">
        <v>0</v>
      </c>
    </row>
    <row r="23" spans="1:7" s="47" customFormat="1" ht="14.25" customHeight="1">
      <c r="A23" s="66" t="s">
        <v>148</v>
      </c>
      <c r="B23" s="71" t="s">
        <v>149</v>
      </c>
      <c r="C23" s="72" t="s">
        <v>150</v>
      </c>
      <c r="D23" s="73">
        <v>0</v>
      </c>
      <c r="E23" s="73">
        <v>0</v>
      </c>
      <c r="F23" s="73">
        <v>0</v>
      </c>
      <c r="G23" s="74">
        <v>0</v>
      </c>
    </row>
    <row r="24" spans="1:7" s="47" customFormat="1" ht="14.25" customHeight="1">
      <c r="A24" s="66" t="s">
        <v>151</v>
      </c>
      <c r="B24" s="71" t="s">
        <v>152</v>
      </c>
      <c r="C24" s="72" t="s">
        <v>153</v>
      </c>
      <c r="D24" s="73">
        <v>0</v>
      </c>
      <c r="E24" s="73">
        <v>0</v>
      </c>
      <c r="F24" s="73">
        <v>0</v>
      </c>
      <c r="G24" s="74">
        <v>0</v>
      </c>
    </row>
    <row r="25" spans="1:7" s="47" customFormat="1" ht="14.25" customHeight="1">
      <c r="A25" s="66" t="s">
        <v>154</v>
      </c>
      <c r="B25" s="71" t="s">
        <v>155</v>
      </c>
      <c r="C25" s="72" t="s">
        <v>156</v>
      </c>
      <c r="D25" s="73">
        <v>126580</v>
      </c>
      <c r="E25" s="73">
        <v>0</v>
      </c>
      <c r="F25" s="73">
        <v>130000</v>
      </c>
      <c r="G25" s="74">
        <v>0</v>
      </c>
    </row>
    <row r="26" spans="1:7" s="47" customFormat="1" ht="14.25" customHeight="1">
      <c r="A26" s="66" t="s">
        <v>157</v>
      </c>
      <c r="B26" s="71" t="s">
        <v>158</v>
      </c>
      <c r="C26" s="72" t="s">
        <v>159</v>
      </c>
      <c r="D26" s="73">
        <v>0</v>
      </c>
      <c r="E26" s="73">
        <v>0</v>
      </c>
      <c r="F26" s="73">
        <v>0</v>
      </c>
      <c r="G26" s="74">
        <v>0</v>
      </c>
    </row>
    <row r="27" spans="1:7" s="47" customFormat="1" ht="14.25" customHeight="1">
      <c r="A27" s="66" t="s">
        <v>160</v>
      </c>
      <c r="B27" s="71" t="s">
        <v>161</v>
      </c>
      <c r="C27" s="72" t="s">
        <v>162</v>
      </c>
      <c r="D27" s="73">
        <v>12.91</v>
      </c>
      <c r="E27" s="73">
        <v>0</v>
      </c>
      <c r="F27" s="73">
        <v>0</v>
      </c>
      <c r="G27" s="74">
        <v>0</v>
      </c>
    </row>
    <row r="28" spans="1:7" s="47" customFormat="1" ht="14.25" customHeight="1">
      <c r="A28" s="66" t="s">
        <v>163</v>
      </c>
      <c r="B28" s="71" t="s">
        <v>164</v>
      </c>
      <c r="C28" s="72" t="s">
        <v>165</v>
      </c>
      <c r="D28" s="73">
        <v>1439.42</v>
      </c>
      <c r="E28" s="73">
        <v>0</v>
      </c>
      <c r="F28" s="73">
        <v>6000</v>
      </c>
      <c r="G28" s="74">
        <v>0</v>
      </c>
    </row>
    <row r="29" spans="1:7" s="47" customFormat="1" ht="14.25" customHeight="1">
      <c r="A29" s="66" t="s">
        <v>166</v>
      </c>
      <c r="B29" s="71" t="s">
        <v>167</v>
      </c>
      <c r="C29" s="72" t="s">
        <v>168</v>
      </c>
      <c r="D29" s="73">
        <v>3716</v>
      </c>
      <c r="E29" s="73">
        <v>0</v>
      </c>
      <c r="F29" s="73">
        <v>3000</v>
      </c>
      <c r="G29" s="74">
        <v>0</v>
      </c>
    </row>
    <row r="30" spans="1:7" s="47" customFormat="1" ht="14.25" customHeight="1">
      <c r="A30" s="66" t="s">
        <v>169</v>
      </c>
      <c r="B30" s="71" t="s">
        <v>170</v>
      </c>
      <c r="C30" s="72" t="s">
        <v>171</v>
      </c>
      <c r="D30" s="73">
        <v>0</v>
      </c>
      <c r="E30" s="73">
        <v>0</v>
      </c>
      <c r="F30" s="73">
        <v>0</v>
      </c>
      <c r="G30" s="74">
        <v>0</v>
      </c>
    </row>
    <row r="31" spans="1:7" s="47" customFormat="1" ht="14.25" customHeight="1">
      <c r="A31" s="66" t="s">
        <v>172</v>
      </c>
      <c r="B31" s="71" t="s">
        <v>173</v>
      </c>
      <c r="C31" s="72" t="s">
        <v>174</v>
      </c>
      <c r="D31" s="73">
        <v>0</v>
      </c>
      <c r="E31" s="73">
        <v>0</v>
      </c>
      <c r="F31" s="73">
        <v>0</v>
      </c>
      <c r="G31" s="74">
        <v>0</v>
      </c>
    </row>
    <row r="32" spans="1:7" s="47" customFormat="1" ht="14.25" customHeight="1">
      <c r="A32" s="66" t="s">
        <v>175</v>
      </c>
      <c r="B32" s="71" t="s">
        <v>176</v>
      </c>
      <c r="C32" s="72" t="s">
        <v>177</v>
      </c>
      <c r="D32" s="73">
        <v>0</v>
      </c>
      <c r="E32" s="73">
        <v>0</v>
      </c>
      <c r="F32" s="73">
        <v>0</v>
      </c>
      <c r="G32" s="74">
        <v>0</v>
      </c>
    </row>
    <row r="33" spans="1:7" s="47" customFormat="1" ht="14.25" customHeight="1">
      <c r="A33" s="66" t="s">
        <v>178</v>
      </c>
      <c r="B33" s="71" t="s">
        <v>179</v>
      </c>
      <c r="C33" s="72" t="s">
        <v>180</v>
      </c>
      <c r="D33" s="73">
        <v>0</v>
      </c>
      <c r="E33" s="73">
        <v>0</v>
      </c>
      <c r="F33" s="73">
        <v>0</v>
      </c>
      <c r="G33" s="74">
        <v>0</v>
      </c>
    </row>
    <row r="34" spans="1:7" s="47" customFormat="1" ht="26.25" customHeight="1">
      <c r="A34" s="76" t="s">
        <v>181</v>
      </c>
      <c r="B34" s="77" t="s">
        <v>182</v>
      </c>
      <c r="C34" s="72" t="s">
        <v>183</v>
      </c>
      <c r="D34" s="73">
        <v>0</v>
      </c>
      <c r="E34" s="73">
        <v>0</v>
      </c>
      <c r="F34" s="73">
        <v>0</v>
      </c>
      <c r="G34" s="74">
        <v>0</v>
      </c>
    </row>
    <row r="35" spans="1:7" s="47" customFormat="1" ht="28.5" customHeight="1">
      <c r="A35" s="76" t="s">
        <v>184</v>
      </c>
      <c r="B35" s="77" t="s">
        <v>185</v>
      </c>
      <c r="C35" s="72" t="s">
        <v>186</v>
      </c>
      <c r="D35" s="73">
        <v>0</v>
      </c>
      <c r="E35" s="73">
        <v>0</v>
      </c>
      <c r="F35" s="73">
        <v>0</v>
      </c>
      <c r="G35" s="74">
        <v>0</v>
      </c>
    </row>
    <row r="36" spans="1:7" s="47" customFormat="1" ht="14.25" customHeight="1">
      <c r="A36" s="66" t="s">
        <v>187</v>
      </c>
      <c r="B36" s="71" t="s">
        <v>188</v>
      </c>
      <c r="C36" s="72" t="s">
        <v>189</v>
      </c>
      <c r="D36" s="73">
        <v>0</v>
      </c>
      <c r="E36" s="73">
        <v>0</v>
      </c>
      <c r="F36" s="73">
        <v>0</v>
      </c>
      <c r="G36" s="74">
        <v>0</v>
      </c>
    </row>
    <row r="37" spans="1:7" s="47" customFormat="1" ht="14.25" customHeight="1">
      <c r="A37" s="66" t="s">
        <v>190</v>
      </c>
      <c r="B37" s="71" t="s">
        <v>191</v>
      </c>
      <c r="C37" s="72" t="s">
        <v>192</v>
      </c>
      <c r="D37" s="73">
        <v>0</v>
      </c>
      <c r="E37" s="73">
        <v>0</v>
      </c>
      <c r="F37" s="73">
        <v>0</v>
      </c>
      <c r="G37" s="74">
        <v>0</v>
      </c>
    </row>
    <row r="38" spans="1:7" s="47" customFormat="1" ht="14.25" customHeight="1">
      <c r="A38" s="66" t="s">
        <v>193</v>
      </c>
      <c r="B38" s="71" t="s">
        <v>194</v>
      </c>
      <c r="C38" s="72" t="s">
        <v>195</v>
      </c>
      <c r="D38" s="73">
        <v>0</v>
      </c>
      <c r="E38" s="73">
        <v>0</v>
      </c>
      <c r="F38" s="73">
        <v>0</v>
      </c>
      <c r="G38" s="74">
        <v>0</v>
      </c>
    </row>
    <row r="39" spans="1:7" s="47" customFormat="1" ht="14.25" customHeight="1">
      <c r="A39" s="66" t="s">
        <v>196</v>
      </c>
      <c r="B39" s="71" t="s">
        <v>197</v>
      </c>
      <c r="C39" s="72" t="s">
        <v>198</v>
      </c>
      <c r="D39" s="73">
        <v>0</v>
      </c>
      <c r="E39" s="73">
        <v>0</v>
      </c>
      <c r="F39" s="73">
        <v>0</v>
      </c>
      <c r="G39" s="74">
        <v>0</v>
      </c>
    </row>
    <row r="40" spans="1:7" s="47" customFormat="1" ht="14.25" customHeight="1">
      <c r="A40" s="66" t="s">
        <v>199</v>
      </c>
      <c r="B40" s="78" t="s">
        <v>200</v>
      </c>
      <c r="C40" s="72" t="s">
        <v>201</v>
      </c>
      <c r="D40" s="79">
        <v>823507.21</v>
      </c>
      <c r="E40" s="79">
        <v>0</v>
      </c>
      <c r="F40" s="79">
        <v>567000</v>
      </c>
      <c r="G40" s="80">
        <v>0</v>
      </c>
    </row>
    <row r="41" spans="1:7" s="47" customFormat="1" ht="14.25" customHeight="1">
      <c r="A41" s="81" t="s">
        <v>202</v>
      </c>
      <c r="B41" s="82" t="s">
        <v>203</v>
      </c>
      <c r="C41" s="63"/>
      <c r="D41" s="64">
        <f>SUM(D42:D46)</f>
        <v>58400.85</v>
      </c>
      <c r="E41" s="64">
        <f>SUM(E42:E46)</f>
        <v>0</v>
      </c>
      <c r="F41" s="64">
        <f>SUM(F42:F46)</f>
        <v>52000</v>
      </c>
      <c r="G41" s="65">
        <f>SUM(G42:G46)</f>
        <v>0</v>
      </c>
    </row>
    <row r="42" spans="1:7" s="47" customFormat="1" ht="14.25" customHeight="1">
      <c r="A42" s="66" t="s">
        <v>106</v>
      </c>
      <c r="B42" s="83" t="s">
        <v>204</v>
      </c>
      <c r="C42" s="72" t="s">
        <v>205</v>
      </c>
      <c r="D42" s="73">
        <v>0</v>
      </c>
      <c r="E42" s="73">
        <v>0</v>
      </c>
      <c r="F42" s="73">
        <v>0</v>
      </c>
      <c r="G42" s="74">
        <v>0</v>
      </c>
    </row>
    <row r="43" spans="1:7" s="47" customFormat="1" ht="14.25" customHeight="1">
      <c r="A43" s="66" t="s">
        <v>109</v>
      </c>
      <c r="B43" s="83" t="s">
        <v>206</v>
      </c>
      <c r="C43" s="72" t="s">
        <v>207</v>
      </c>
      <c r="D43" s="73">
        <v>0</v>
      </c>
      <c r="E43" s="73">
        <v>0</v>
      </c>
      <c r="F43" s="73">
        <v>0</v>
      </c>
      <c r="G43" s="74">
        <v>0</v>
      </c>
    </row>
    <row r="44" spans="1:7" s="47" customFormat="1" ht="14.25" customHeight="1">
      <c r="A44" s="66" t="s">
        <v>112</v>
      </c>
      <c r="B44" s="83" t="s">
        <v>208</v>
      </c>
      <c r="C44" s="72" t="s">
        <v>209</v>
      </c>
      <c r="D44" s="73">
        <v>44119.46</v>
      </c>
      <c r="E44" s="73">
        <v>0</v>
      </c>
      <c r="F44" s="73">
        <v>41000</v>
      </c>
      <c r="G44" s="74">
        <v>0</v>
      </c>
    </row>
    <row r="45" spans="1:7" s="47" customFormat="1" ht="14.25" customHeight="1">
      <c r="A45" s="66" t="s">
        <v>115</v>
      </c>
      <c r="B45" s="83" t="s">
        <v>210</v>
      </c>
      <c r="C45" s="72" t="s">
        <v>211</v>
      </c>
      <c r="D45" s="73">
        <v>0</v>
      </c>
      <c r="E45" s="73">
        <v>0</v>
      </c>
      <c r="F45" s="73">
        <v>0</v>
      </c>
      <c r="G45" s="74">
        <v>0</v>
      </c>
    </row>
    <row r="46" spans="1:7" s="47" customFormat="1" ht="14.25" customHeight="1">
      <c r="A46" s="66" t="s">
        <v>118</v>
      </c>
      <c r="B46" s="83" t="s">
        <v>212</v>
      </c>
      <c r="C46" s="72" t="s">
        <v>213</v>
      </c>
      <c r="D46" s="73">
        <v>14281.39</v>
      </c>
      <c r="E46" s="73">
        <v>0</v>
      </c>
      <c r="F46" s="73">
        <v>11000</v>
      </c>
      <c r="G46" s="74">
        <v>0</v>
      </c>
    </row>
    <row r="47" spans="1:7" s="47" customFormat="1" ht="16.5" customHeight="1">
      <c r="A47" s="61" t="s">
        <v>214</v>
      </c>
      <c r="B47" s="84" t="s">
        <v>215</v>
      </c>
      <c r="C47" s="85"/>
      <c r="D47" s="64">
        <f>SUM(D48:D49)</f>
        <v>0</v>
      </c>
      <c r="E47" s="64">
        <f>SUM(E48:E49)</f>
        <v>0</v>
      </c>
      <c r="F47" s="64">
        <f>SUM(F48:F49)</f>
        <v>0</v>
      </c>
      <c r="G47" s="65">
        <f>SUM(G48:G49)</f>
        <v>0</v>
      </c>
    </row>
    <row r="48" spans="1:7" s="47" customFormat="1" ht="14.25" customHeight="1">
      <c r="A48" s="66" t="s">
        <v>106</v>
      </c>
      <c r="B48" s="83" t="s">
        <v>216</v>
      </c>
      <c r="C48" s="72" t="s">
        <v>217</v>
      </c>
      <c r="D48" s="73">
        <v>0</v>
      </c>
      <c r="E48" s="73">
        <v>0</v>
      </c>
      <c r="F48" s="73">
        <v>0</v>
      </c>
      <c r="G48" s="74">
        <v>0</v>
      </c>
    </row>
    <row r="49" spans="1:7" s="47" customFormat="1" ht="14.25" customHeight="1">
      <c r="A49" s="66" t="s">
        <v>115</v>
      </c>
      <c r="B49" s="83" t="s">
        <v>218</v>
      </c>
      <c r="C49" s="72" t="s">
        <v>219</v>
      </c>
      <c r="D49" s="73">
        <v>0</v>
      </c>
      <c r="E49" s="73">
        <v>0</v>
      </c>
      <c r="F49" s="73">
        <v>0</v>
      </c>
      <c r="G49" s="74">
        <v>0</v>
      </c>
    </row>
    <row r="50" spans="1:7" s="47" customFormat="1" ht="14.25" customHeight="1">
      <c r="A50" s="81" t="s">
        <v>220</v>
      </c>
      <c r="B50" s="82" t="s">
        <v>221</v>
      </c>
      <c r="C50" s="63"/>
      <c r="D50" s="64">
        <f>SUM(D51:D56)</f>
        <v>0</v>
      </c>
      <c r="E50" s="64">
        <f>SUM(E51:E56)</f>
        <v>0</v>
      </c>
      <c r="F50" s="64">
        <f>SUM(F51:F56)</f>
        <v>0</v>
      </c>
      <c r="G50" s="65">
        <f>SUM(G51:G56)</f>
        <v>0</v>
      </c>
    </row>
    <row r="51" spans="1:7" s="47" customFormat="1" ht="14.25" customHeight="1">
      <c r="A51" s="86" t="s">
        <v>106</v>
      </c>
      <c r="B51" s="87" t="s">
        <v>222</v>
      </c>
      <c r="C51" s="68" t="s">
        <v>223</v>
      </c>
      <c r="D51" s="69">
        <v>0</v>
      </c>
      <c r="E51" s="73">
        <v>0</v>
      </c>
      <c r="F51" s="73">
        <v>0</v>
      </c>
      <c r="G51" s="74">
        <v>0</v>
      </c>
    </row>
    <row r="52" spans="1:7" s="47" customFormat="1" ht="14.25" customHeight="1">
      <c r="A52" s="66" t="s">
        <v>109</v>
      </c>
      <c r="B52" s="87" t="s">
        <v>224</v>
      </c>
      <c r="C52" s="72" t="s">
        <v>225</v>
      </c>
      <c r="D52" s="73">
        <v>0</v>
      </c>
      <c r="E52" s="73">
        <v>0</v>
      </c>
      <c r="F52" s="73">
        <v>0</v>
      </c>
      <c r="G52" s="74">
        <v>0</v>
      </c>
    </row>
    <row r="53" spans="1:7" s="47" customFormat="1" ht="14.25" customHeight="1">
      <c r="A53" s="66" t="s">
        <v>112</v>
      </c>
      <c r="B53" s="87" t="s">
        <v>226</v>
      </c>
      <c r="C53" s="72" t="s">
        <v>227</v>
      </c>
      <c r="D53" s="73">
        <v>0</v>
      </c>
      <c r="E53" s="73">
        <v>0</v>
      </c>
      <c r="F53" s="73">
        <v>0</v>
      </c>
      <c r="G53" s="74">
        <v>0</v>
      </c>
    </row>
    <row r="54" spans="1:7" s="47" customFormat="1" ht="14.25" customHeight="1">
      <c r="A54" s="66" t="s">
        <v>115</v>
      </c>
      <c r="B54" s="87" t="s">
        <v>228</v>
      </c>
      <c r="C54" s="72" t="s">
        <v>229</v>
      </c>
      <c r="D54" s="73">
        <v>0</v>
      </c>
      <c r="E54" s="73">
        <v>0</v>
      </c>
      <c r="F54" s="73">
        <v>0</v>
      </c>
      <c r="G54" s="74">
        <v>0</v>
      </c>
    </row>
    <row r="55" spans="1:7" s="47" customFormat="1" ht="14.25" customHeight="1">
      <c r="A55" s="66" t="s">
        <v>118</v>
      </c>
      <c r="B55" s="87" t="s">
        <v>230</v>
      </c>
      <c r="C55" s="72" t="s">
        <v>231</v>
      </c>
      <c r="D55" s="73">
        <v>0</v>
      </c>
      <c r="E55" s="73">
        <v>0</v>
      </c>
      <c r="F55" s="73">
        <v>0</v>
      </c>
      <c r="G55" s="74">
        <v>0</v>
      </c>
    </row>
    <row r="56" spans="1:7" s="47" customFormat="1" ht="14.25" customHeight="1" thickBot="1">
      <c r="A56" s="88" t="s">
        <v>121</v>
      </c>
      <c r="B56" s="89" t="s">
        <v>232</v>
      </c>
      <c r="C56" s="90" t="s">
        <v>233</v>
      </c>
      <c r="D56" s="91">
        <v>0</v>
      </c>
      <c r="E56" s="91">
        <v>0</v>
      </c>
      <c r="F56" s="91">
        <v>0</v>
      </c>
      <c r="G56" s="92">
        <v>0</v>
      </c>
    </row>
    <row r="57" spans="1:7" s="75" customFormat="1" ht="12.75" customHeight="1" thickBot="1">
      <c r="A57" s="93"/>
      <c r="B57" s="94"/>
      <c r="C57" s="95"/>
      <c r="D57" s="96"/>
      <c r="E57" s="96"/>
      <c r="F57" s="96"/>
      <c r="G57" s="97"/>
    </row>
    <row r="58" spans="1:7" s="47" customFormat="1" ht="12.75" customHeight="1">
      <c r="A58" s="98" t="s">
        <v>234</v>
      </c>
      <c r="B58" s="99" t="s">
        <v>235</v>
      </c>
      <c r="C58" s="57"/>
      <c r="D58" s="58">
        <f>SUM(D59,D84,D91,D100,D104)</f>
        <v>2277549.75</v>
      </c>
      <c r="E58" s="58">
        <f>SUM(E59,E84,E91,E100,E104)</f>
        <v>0</v>
      </c>
      <c r="F58" s="58">
        <f>SUM(F59,F84,F91,F100,F104)</f>
        <v>2205000</v>
      </c>
      <c r="G58" s="59">
        <f>SUM(G59,G84,G91,G100,G104)</f>
        <v>0</v>
      </c>
    </row>
    <row r="59" spans="1:7" s="47" customFormat="1" ht="12.75" customHeight="1">
      <c r="A59" s="81" t="s">
        <v>104</v>
      </c>
      <c r="B59" s="82" t="s">
        <v>236</v>
      </c>
      <c r="C59" s="63"/>
      <c r="D59" s="64">
        <f>SUM(D60:D83)</f>
        <v>2273155.95</v>
      </c>
      <c r="E59" s="64">
        <f>SUM(E60:E83)</f>
        <v>0</v>
      </c>
      <c r="F59" s="64">
        <f>SUM(F60:F83)</f>
        <v>2199000</v>
      </c>
      <c r="G59" s="65">
        <f>SUM(G60:G83)</f>
        <v>0</v>
      </c>
    </row>
    <row r="60" spans="1:7" s="47" customFormat="1" ht="12.75" customHeight="1">
      <c r="A60" s="100" t="s">
        <v>106</v>
      </c>
      <c r="B60" s="101" t="s">
        <v>237</v>
      </c>
      <c r="C60" s="72" t="s">
        <v>238</v>
      </c>
      <c r="D60" s="96">
        <v>0</v>
      </c>
      <c r="E60" s="102">
        <v>0</v>
      </c>
      <c r="F60" s="96">
        <v>0</v>
      </c>
      <c r="G60" s="103">
        <v>0</v>
      </c>
    </row>
    <row r="61" spans="1:7" s="47" customFormat="1" ht="12.75" customHeight="1">
      <c r="A61" s="100" t="s">
        <v>109</v>
      </c>
      <c r="B61" s="104" t="s">
        <v>239</v>
      </c>
      <c r="C61" s="72" t="s">
        <v>240</v>
      </c>
      <c r="D61" s="96">
        <v>0</v>
      </c>
      <c r="E61" s="105">
        <v>0</v>
      </c>
      <c r="F61" s="96">
        <v>0</v>
      </c>
      <c r="G61" s="106">
        <v>0</v>
      </c>
    </row>
    <row r="62" spans="1:7" s="47" customFormat="1" ht="12.75" customHeight="1">
      <c r="A62" s="100" t="s">
        <v>112</v>
      </c>
      <c r="B62" s="104" t="s">
        <v>241</v>
      </c>
      <c r="C62" s="72" t="s">
        <v>242</v>
      </c>
      <c r="D62" s="96">
        <v>543477.97</v>
      </c>
      <c r="E62" s="105">
        <v>0</v>
      </c>
      <c r="F62" s="96">
        <v>603000</v>
      </c>
      <c r="G62" s="106">
        <v>0</v>
      </c>
    </row>
    <row r="63" spans="1:7" s="47" customFormat="1" ht="12.75" customHeight="1">
      <c r="A63" s="100" t="s">
        <v>115</v>
      </c>
      <c r="B63" s="104" t="s">
        <v>243</v>
      </c>
      <c r="C63" s="72" t="s">
        <v>244</v>
      </c>
      <c r="D63" s="96">
        <v>0</v>
      </c>
      <c r="E63" s="105">
        <v>0</v>
      </c>
      <c r="F63" s="96">
        <v>0</v>
      </c>
      <c r="G63" s="106">
        <v>0</v>
      </c>
    </row>
    <row r="64" spans="1:7" s="47" customFormat="1" ht="12.75" customHeight="1">
      <c r="A64" s="100" t="s">
        <v>118</v>
      </c>
      <c r="B64" s="104" t="s">
        <v>245</v>
      </c>
      <c r="C64" s="72" t="s">
        <v>246</v>
      </c>
      <c r="D64" s="96">
        <v>0</v>
      </c>
      <c r="E64" s="105">
        <v>0</v>
      </c>
      <c r="F64" s="96">
        <v>0</v>
      </c>
      <c r="G64" s="106">
        <v>0</v>
      </c>
    </row>
    <row r="65" spans="1:7" s="47" customFormat="1" ht="12.75" customHeight="1">
      <c r="A65" s="100" t="s">
        <v>124</v>
      </c>
      <c r="B65" s="104" t="s">
        <v>247</v>
      </c>
      <c r="C65" s="72" t="s">
        <v>248</v>
      </c>
      <c r="D65" s="96">
        <v>0</v>
      </c>
      <c r="E65" s="105">
        <v>0</v>
      </c>
      <c r="F65" s="96">
        <v>0</v>
      </c>
      <c r="G65" s="106">
        <v>0</v>
      </c>
    </row>
    <row r="66" spans="1:7" s="47" customFormat="1" ht="12.75" customHeight="1">
      <c r="A66" s="100" t="s">
        <v>127</v>
      </c>
      <c r="B66" s="104" t="s">
        <v>249</v>
      </c>
      <c r="C66" s="72" t="s">
        <v>250</v>
      </c>
      <c r="D66" s="96">
        <v>0</v>
      </c>
      <c r="E66" s="105">
        <v>0</v>
      </c>
      <c r="F66" s="96">
        <v>0</v>
      </c>
      <c r="G66" s="106">
        <v>0</v>
      </c>
    </row>
    <row r="67" spans="1:7" s="47" customFormat="1" ht="12.75" customHeight="1">
      <c r="A67" s="100" t="s">
        <v>130</v>
      </c>
      <c r="B67" s="104" t="s">
        <v>251</v>
      </c>
      <c r="C67" s="72" t="s">
        <v>252</v>
      </c>
      <c r="D67" s="96">
        <v>0</v>
      </c>
      <c r="E67" s="105">
        <v>0</v>
      </c>
      <c r="F67" s="96">
        <v>0</v>
      </c>
      <c r="G67" s="106">
        <v>0</v>
      </c>
    </row>
    <row r="68" spans="1:7" s="47" customFormat="1" ht="12.75" customHeight="1">
      <c r="A68" s="100" t="s">
        <v>133</v>
      </c>
      <c r="B68" s="104" t="s">
        <v>253</v>
      </c>
      <c r="C68" s="72" t="s">
        <v>254</v>
      </c>
      <c r="D68" s="96">
        <v>0</v>
      </c>
      <c r="E68" s="105">
        <v>0</v>
      </c>
      <c r="F68" s="96">
        <v>0</v>
      </c>
      <c r="G68" s="106">
        <v>0</v>
      </c>
    </row>
    <row r="69" spans="1:7" s="47" customFormat="1" ht="12.75" customHeight="1">
      <c r="A69" s="100" t="s">
        <v>136</v>
      </c>
      <c r="B69" s="104" t="s">
        <v>255</v>
      </c>
      <c r="C69" s="72" t="s">
        <v>256</v>
      </c>
      <c r="D69" s="96">
        <v>0</v>
      </c>
      <c r="E69" s="105">
        <v>0</v>
      </c>
      <c r="F69" s="96">
        <v>0</v>
      </c>
      <c r="G69" s="106">
        <v>0</v>
      </c>
    </row>
    <row r="70" spans="1:7" s="47" customFormat="1" ht="12.75" customHeight="1">
      <c r="A70" s="100" t="s">
        <v>139</v>
      </c>
      <c r="B70" s="104" t="s">
        <v>257</v>
      </c>
      <c r="C70" s="72" t="s">
        <v>258</v>
      </c>
      <c r="D70" s="96">
        <v>0</v>
      </c>
      <c r="E70" s="105">
        <v>0</v>
      </c>
      <c r="F70" s="96">
        <v>0</v>
      </c>
      <c r="G70" s="106">
        <v>0</v>
      </c>
    </row>
    <row r="71" spans="1:7" s="47" customFormat="1" ht="12.75" customHeight="1">
      <c r="A71" s="100" t="s">
        <v>142</v>
      </c>
      <c r="B71" s="104" t="s">
        <v>259</v>
      </c>
      <c r="C71" s="72" t="s">
        <v>260</v>
      </c>
      <c r="D71" s="96">
        <v>0</v>
      </c>
      <c r="E71" s="105">
        <v>0</v>
      </c>
      <c r="F71" s="96">
        <v>0</v>
      </c>
      <c r="G71" s="106">
        <v>0</v>
      </c>
    </row>
    <row r="72" spans="1:7" s="47" customFormat="1" ht="12.75" customHeight="1">
      <c r="A72" s="100" t="s">
        <v>145</v>
      </c>
      <c r="B72" s="104" t="s">
        <v>261</v>
      </c>
      <c r="C72" s="72" t="s">
        <v>262</v>
      </c>
      <c r="D72" s="96">
        <v>0</v>
      </c>
      <c r="E72" s="105">
        <v>0</v>
      </c>
      <c r="F72" s="96">
        <v>0</v>
      </c>
      <c r="G72" s="106">
        <v>0</v>
      </c>
    </row>
    <row r="73" spans="1:7" s="47" customFormat="1" ht="12.75" customHeight="1">
      <c r="A73" s="100" t="s">
        <v>148</v>
      </c>
      <c r="B73" s="104" t="s">
        <v>263</v>
      </c>
      <c r="C73" s="72" t="s">
        <v>264</v>
      </c>
      <c r="D73" s="96">
        <v>0</v>
      </c>
      <c r="E73" s="105">
        <v>0</v>
      </c>
      <c r="F73" s="96">
        <v>0</v>
      </c>
      <c r="G73" s="106">
        <v>0</v>
      </c>
    </row>
    <row r="74" spans="1:7" s="47" customFormat="1" ht="12.75" customHeight="1">
      <c r="A74" s="100" t="s">
        <v>151</v>
      </c>
      <c r="B74" s="104" t="s">
        <v>265</v>
      </c>
      <c r="C74" s="72" t="s">
        <v>266</v>
      </c>
      <c r="D74" s="96">
        <v>0</v>
      </c>
      <c r="E74" s="105">
        <v>0</v>
      </c>
      <c r="F74" s="96">
        <v>0</v>
      </c>
      <c r="G74" s="106">
        <v>0</v>
      </c>
    </row>
    <row r="75" spans="1:7" s="47" customFormat="1" ht="12.75" customHeight="1">
      <c r="A75" s="100" t="s">
        <v>154</v>
      </c>
      <c r="B75" s="104" t="s">
        <v>161</v>
      </c>
      <c r="C75" s="72" t="s">
        <v>267</v>
      </c>
      <c r="D75" s="96">
        <v>0</v>
      </c>
      <c r="E75" s="105">
        <v>0</v>
      </c>
      <c r="F75" s="96">
        <v>0</v>
      </c>
      <c r="G75" s="106">
        <v>0</v>
      </c>
    </row>
    <row r="76" spans="1:7" s="47" customFormat="1" ht="12.75" customHeight="1">
      <c r="A76" s="100" t="s">
        <v>157</v>
      </c>
      <c r="B76" s="104" t="s">
        <v>164</v>
      </c>
      <c r="C76" s="72" t="s">
        <v>268</v>
      </c>
      <c r="D76" s="96">
        <v>10000</v>
      </c>
      <c r="E76" s="105">
        <v>0</v>
      </c>
      <c r="F76" s="96">
        <v>0</v>
      </c>
      <c r="G76" s="106">
        <v>0</v>
      </c>
    </row>
    <row r="77" spans="1:7" s="47" customFormat="1" ht="12.75" customHeight="1">
      <c r="A77" s="100" t="s">
        <v>160</v>
      </c>
      <c r="B77" s="104" t="s">
        <v>269</v>
      </c>
      <c r="C77" s="72" t="s">
        <v>270</v>
      </c>
      <c r="D77" s="96">
        <v>0</v>
      </c>
      <c r="E77" s="105">
        <v>0</v>
      </c>
      <c r="F77" s="96">
        <v>0</v>
      </c>
      <c r="G77" s="106">
        <v>0</v>
      </c>
    </row>
    <row r="78" spans="1:7" s="47" customFormat="1" ht="12.75" customHeight="1">
      <c r="A78" s="100" t="s">
        <v>163</v>
      </c>
      <c r="B78" s="104" t="s">
        <v>271</v>
      </c>
      <c r="C78" s="72" t="s">
        <v>272</v>
      </c>
      <c r="D78" s="96">
        <v>0</v>
      </c>
      <c r="E78" s="105">
        <v>0</v>
      </c>
      <c r="F78" s="96">
        <v>0</v>
      </c>
      <c r="G78" s="106">
        <v>0</v>
      </c>
    </row>
    <row r="79" spans="1:7" s="47" customFormat="1" ht="15" customHeight="1">
      <c r="A79" s="107" t="s">
        <v>166</v>
      </c>
      <c r="B79" s="108" t="s">
        <v>273</v>
      </c>
      <c r="C79" s="72" t="s">
        <v>274</v>
      </c>
      <c r="D79" s="96">
        <v>0</v>
      </c>
      <c r="E79" s="105">
        <v>0</v>
      </c>
      <c r="F79" s="96">
        <v>0</v>
      </c>
      <c r="G79" s="106">
        <v>0</v>
      </c>
    </row>
    <row r="80" spans="1:7" s="47" customFormat="1" ht="27.75" customHeight="1">
      <c r="A80" s="107" t="s">
        <v>169</v>
      </c>
      <c r="B80" s="109" t="s">
        <v>275</v>
      </c>
      <c r="C80" s="110" t="s">
        <v>276</v>
      </c>
      <c r="D80" s="96">
        <v>0</v>
      </c>
      <c r="E80" s="105">
        <v>0</v>
      </c>
      <c r="F80" s="96">
        <v>0</v>
      </c>
      <c r="G80" s="106">
        <v>0</v>
      </c>
    </row>
    <row r="81" spans="1:7" s="47" customFormat="1" ht="12.75" customHeight="1">
      <c r="A81" s="100" t="s">
        <v>172</v>
      </c>
      <c r="B81" s="104" t="s">
        <v>277</v>
      </c>
      <c r="C81" s="111" t="s">
        <v>278</v>
      </c>
      <c r="D81" s="96">
        <v>0</v>
      </c>
      <c r="E81" s="105">
        <v>0</v>
      </c>
      <c r="F81" s="96">
        <v>0</v>
      </c>
      <c r="G81" s="106">
        <v>0</v>
      </c>
    </row>
    <row r="82" spans="1:7" s="47" customFormat="1" ht="12.75" customHeight="1">
      <c r="A82" s="100" t="s">
        <v>175</v>
      </c>
      <c r="B82" s="104" t="s">
        <v>279</v>
      </c>
      <c r="C82" s="112" t="s">
        <v>280</v>
      </c>
      <c r="D82" s="96">
        <v>0</v>
      </c>
      <c r="E82" s="105">
        <v>0</v>
      </c>
      <c r="F82" s="96">
        <v>0</v>
      </c>
      <c r="G82" s="106">
        <v>0</v>
      </c>
    </row>
    <row r="83" spans="1:7" s="47" customFormat="1" ht="12.75" customHeight="1">
      <c r="A83" s="100" t="s">
        <v>178</v>
      </c>
      <c r="B83" s="113" t="s">
        <v>281</v>
      </c>
      <c r="C83" s="114" t="s">
        <v>282</v>
      </c>
      <c r="D83" s="96">
        <v>1719677.98</v>
      </c>
      <c r="E83" s="105">
        <v>0</v>
      </c>
      <c r="F83" s="96">
        <v>1596000</v>
      </c>
      <c r="G83" s="106">
        <v>0</v>
      </c>
    </row>
    <row r="84" spans="1:7" s="47" customFormat="1" ht="12.75" customHeight="1">
      <c r="A84" s="81" t="s">
        <v>202</v>
      </c>
      <c r="B84" s="82" t="s">
        <v>283</v>
      </c>
      <c r="C84" s="63"/>
      <c r="D84" s="115">
        <f>SUM(D85:D90)</f>
        <v>4393.8</v>
      </c>
      <c r="E84" s="64">
        <f>SUM(E85:E90)</f>
        <v>0</v>
      </c>
      <c r="F84" s="116">
        <f>SUM(F85:F90)</f>
        <v>6000</v>
      </c>
      <c r="G84" s="65">
        <f>SUM(G85:G90)</f>
        <v>0</v>
      </c>
    </row>
    <row r="85" spans="1:7" s="47" customFormat="1" ht="12.75" customHeight="1">
      <c r="A85" s="100" t="s">
        <v>106</v>
      </c>
      <c r="B85" s="117" t="s">
        <v>284</v>
      </c>
      <c r="C85" s="72" t="s">
        <v>285</v>
      </c>
      <c r="D85" s="96">
        <v>0</v>
      </c>
      <c r="E85" s="105">
        <v>0</v>
      </c>
      <c r="F85" s="96">
        <v>0</v>
      </c>
      <c r="G85" s="106">
        <v>0</v>
      </c>
    </row>
    <row r="86" spans="1:7" s="47" customFormat="1" ht="12.75" customHeight="1">
      <c r="A86" s="100" t="s">
        <v>109</v>
      </c>
      <c r="B86" s="117" t="s">
        <v>206</v>
      </c>
      <c r="C86" s="72" t="s">
        <v>286</v>
      </c>
      <c r="D86" s="96">
        <v>472.25</v>
      </c>
      <c r="E86" s="105">
        <v>0</v>
      </c>
      <c r="F86" s="96">
        <v>1000</v>
      </c>
      <c r="G86" s="106">
        <v>0</v>
      </c>
    </row>
    <row r="87" spans="1:7" s="47" customFormat="1" ht="12.75" customHeight="1">
      <c r="A87" s="100" t="s">
        <v>112</v>
      </c>
      <c r="B87" s="117" t="s">
        <v>287</v>
      </c>
      <c r="C87" s="72" t="s">
        <v>288</v>
      </c>
      <c r="D87" s="96">
        <v>3921.55</v>
      </c>
      <c r="E87" s="105">
        <v>0</v>
      </c>
      <c r="F87" s="96">
        <v>5000</v>
      </c>
      <c r="G87" s="106">
        <v>0</v>
      </c>
    </row>
    <row r="88" spans="1:7" s="47" customFormat="1" ht="12.75" customHeight="1">
      <c r="A88" s="100" t="s">
        <v>115</v>
      </c>
      <c r="B88" s="117" t="s">
        <v>289</v>
      </c>
      <c r="C88" s="72" t="s">
        <v>290</v>
      </c>
      <c r="D88" s="96">
        <v>0</v>
      </c>
      <c r="E88" s="105">
        <v>0</v>
      </c>
      <c r="F88" s="96">
        <v>0</v>
      </c>
      <c r="G88" s="106">
        <v>0</v>
      </c>
    </row>
    <row r="89" spans="1:7" s="47" customFormat="1" ht="12.75" customHeight="1">
      <c r="A89" s="100" t="s">
        <v>118</v>
      </c>
      <c r="B89" s="117" t="s">
        <v>291</v>
      </c>
      <c r="C89" s="72" t="s">
        <v>292</v>
      </c>
      <c r="D89" s="96">
        <v>0</v>
      </c>
      <c r="E89" s="105">
        <v>0</v>
      </c>
      <c r="F89" s="96">
        <v>0</v>
      </c>
      <c r="G89" s="106">
        <v>0</v>
      </c>
    </row>
    <row r="90" spans="1:7" s="47" customFormat="1" ht="12.75" customHeight="1">
      <c r="A90" s="100" t="s">
        <v>121</v>
      </c>
      <c r="B90" s="117" t="s">
        <v>293</v>
      </c>
      <c r="C90" s="72" t="s">
        <v>294</v>
      </c>
      <c r="D90" s="96">
        <v>0</v>
      </c>
      <c r="E90" s="105">
        <v>0</v>
      </c>
      <c r="F90" s="96">
        <v>0</v>
      </c>
      <c r="G90" s="106">
        <v>0</v>
      </c>
    </row>
    <row r="91" spans="1:7" s="47" customFormat="1" ht="12.75" customHeight="1">
      <c r="A91" s="81" t="s">
        <v>214</v>
      </c>
      <c r="B91" s="82" t="s">
        <v>295</v>
      </c>
      <c r="C91" s="63"/>
      <c r="D91" s="115">
        <f>SUM(D92:D99)</f>
        <v>0</v>
      </c>
      <c r="E91" s="64">
        <f>SUM(E92:E99)</f>
        <v>0</v>
      </c>
      <c r="F91" s="116">
        <f>SUM(F92:F99)</f>
        <v>0</v>
      </c>
      <c r="G91" s="65">
        <f>SUM(G92:G99)</f>
        <v>0</v>
      </c>
    </row>
    <row r="92" spans="1:7" s="47" customFormat="1" ht="12.75" customHeight="1">
      <c r="A92" s="100" t="s">
        <v>106</v>
      </c>
      <c r="B92" s="101" t="s">
        <v>296</v>
      </c>
      <c r="C92" s="118" t="s">
        <v>297</v>
      </c>
      <c r="D92" s="96">
        <v>0</v>
      </c>
      <c r="E92" s="105">
        <v>0</v>
      </c>
      <c r="F92" s="96">
        <v>0</v>
      </c>
      <c r="G92" s="106">
        <v>0</v>
      </c>
    </row>
    <row r="93" spans="1:7" s="47" customFormat="1" ht="12.75" customHeight="1">
      <c r="A93" s="100" t="s">
        <v>109</v>
      </c>
      <c r="B93" s="104" t="s">
        <v>298</v>
      </c>
      <c r="C93" s="112" t="s">
        <v>299</v>
      </c>
      <c r="D93" s="96">
        <v>0</v>
      </c>
      <c r="E93" s="105">
        <v>0</v>
      </c>
      <c r="F93" s="96">
        <v>0</v>
      </c>
      <c r="G93" s="106">
        <v>0</v>
      </c>
    </row>
    <row r="94" spans="1:7" s="47" customFormat="1" ht="12.75" customHeight="1">
      <c r="A94" s="100" t="s">
        <v>112</v>
      </c>
      <c r="B94" s="104" t="s">
        <v>300</v>
      </c>
      <c r="C94" s="112" t="s">
        <v>301</v>
      </c>
      <c r="D94" s="96">
        <v>0</v>
      </c>
      <c r="E94" s="105">
        <v>0</v>
      </c>
      <c r="F94" s="96">
        <v>0</v>
      </c>
      <c r="G94" s="106">
        <v>0</v>
      </c>
    </row>
    <row r="95" spans="1:7" s="47" customFormat="1" ht="12.75" customHeight="1">
      <c r="A95" s="100" t="s">
        <v>115</v>
      </c>
      <c r="B95" s="104" t="s">
        <v>302</v>
      </c>
      <c r="C95" s="112" t="s">
        <v>303</v>
      </c>
      <c r="D95" s="96">
        <v>0</v>
      </c>
      <c r="E95" s="105">
        <v>0</v>
      </c>
      <c r="F95" s="96">
        <v>0</v>
      </c>
      <c r="G95" s="106">
        <v>0</v>
      </c>
    </row>
    <row r="96" spans="1:7" s="47" customFormat="1" ht="12.75" customHeight="1">
      <c r="A96" s="100" t="s">
        <v>118</v>
      </c>
      <c r="B96" s="104" t="s">
        <v>304</v>
      </c>
      <c r="C96" s="112" t="s">
        <v>305</v>
      </c>
      <c r="D96" s="96">
        <v>0</v>
      </c>
      <c r="E96" s="105">
        <v>0</v>
      </c>
      <c r="F96" s="96">
        <v>0</v>
      </c>
      <c r="G96" s="106">
        <v>0</v>
      </c>
    </row>
    <row r="97" spans="1:7" s="47" customFormat="1" ht="12.75" customHeight="1">
      <c r="A97" s="100" t="s">
        <v>121</v>
      </c>
      <c r="B97" s="104" t="s">
        <v>306</v>
      </c>
      <c r="C97" s="112" t="s">
        <v>307</v>
      </c>
      <c r="D97" s="96">
        <v>0</v>
      </c>
      <c r="E97" s="105">
        <v>0</v>
      </c>
      <c r="F97" s="96">
        <v>0</v>
      </c>
      <c r="G97" s="106">
        <v>0</v>
      </c>
    </row>
    <row r="98" spans="1:7" s="47" customFormat="1" ht="12.75" customHeight="1">
      <c r="A98" s="100" t="s">
        <v>124</v>
      </c>
      <c r="B98" s="104" t="s">
        <v>308</v>
      </c>
      <c r="C98" s="112" t="s">
        <v>309</v>
      </c>
      <c r="D98" s="96">
        <v>0</v>
      </c>
      <c r="E98" s="105">
        <v>0</v>
      </c>
      <c r="F98" s="96">
        <v>0</v>
      </c>
      <c r="G98" s="106">
        <v>0</v>
      </c>
    </row>
    <row r="99" spans="1:7" s="47" customFormat="1" ht="12.75" customHeight="1">
      <c r="A99" s="100" t="s">
        <v>130</v>
      </c>
      <c r="B99" s="119" t="s">
        <v>310</v>
      </c>
      <c r="C99" s="120" t="s">
        <v>311</v>
      </c>
      <c r="D99" s="96">
        <v>0</v>
      </c>
      <c r="E99" s="105">
        <v>0</v>
      </c>
      <c r="F99" s="96">
        <v>0</v>
      </c>
      <c r="G99" s="106">
        <v>0</v>
      </c>
    </row>
    <row r="100" spans="1:7" s="47" customFormat="1" ht="18" customHeight="1">
      <c r="A100" s="61" t="s">
        <v>220</v>
      </c>
      <c r="B100" s="84" t="s">
        <v>312</v>
      </c>
      <c r="C100" s="85"/>
      <c r="D100" s="115">
        <f>SUM(D101:D103)</f>
        <v>0</v>
      </c>
      <c r="E100" s="64">
        <f>SUM(E101:E103)</f>
        <v>0</v>
      </c>
      <c r="F100" s="116">
        <f>SUM(F101:F103)</f>
        <v>0</v>
      </c>
      <c r="G100" s="65">
        <f>SUM(G101:G103)</f>
        <v>0</v>
      </c>
    </row>
    <row r="101" spans="1:7" s="47" customFormat="1" ht="12.75" customHeight="1">
      <c r="A101" s="121" t="s">
        <v>106</v>
      </c>
      <c r="B101" s="122" t="s">
        <v>313</v>
      </c>
      <c r="C101" s="123" t="s">
        <v>314</v>
      </c>
      <c r="D101" s="96">
        <v>0</v>
      </c>
      <c r="E101" s="105">
        <v>0</v>
      </c>
      <c r="F101" s="96">
        <v>0</v>
      </c>
      <c r="G101" s="106">
        <v>0</v>
      </c>
    </row>
    <row r="102" spans="1:7" s="47" customFormat="1" ht="12.75" customHeight="1">
      <c r="A102" s="121" t="s">
        <v>112</v>
      </c>
      <c r="B102" s="122" t="s">
        <v>315</v>
      </c>
      <c r="C102" s="123" t="s">
        <v>316</v>
      </c>
      <c r="D102" s="96">
        <v>0</v>
      </c>
      <c r="E102" s="105">
        <v>0</v>
      </c>
      <c r="F102" s="96">
        <v>0</v>
      </c>
      <c r="G102" s="106">
        <v>0</v>
      </c>
    </row>
    <row r="103" spans="1:7" s="47" customFormat="1" ht="12.75" customHeight="1">
      <c r="A103" s="121" t="s">
        <v>115</v>
      </c>
      <c r="B103" s="122" t="s">
        <v>317</v>
      </c>
      <c r="C103" s="123" t="s">
        <v>318</v>
      </c>
      <c r="D103" s="96">
        <v>0</v>
      </c>
      <c r="E103" s="105">
        <v>0</v>
      </c>
      <c r="F103" s="96">
        <v>0</v>
      </c>
      <c r="G103" s="106">
        <v>0</v>
      </c>
    </row>
    <row r="104" spans="1:7" s="47" customFormat="1" ht="12.75" customHeight="1">
      <c r="A104" s="81" t="s">
        <v>319</v>
      </c>
      <c r="B104" s="82" t="s">
        <v>320</v>
      </c>
      <c r="C104" s="63"/>
      <c r="D104" s="115">
        <f>SUM(D105:D110)</f>
        <v>0</v>
      </c>
      <c r="E104" s="64">
        <f>SUM(E105:E110)</f>
        <v>0</v>
      </c>
      <c r="F104" s="116">
        <f>SUM(F105:F110)</f>
        <v>0</v>
      </c>
      <c r="G104" s="65">
        <f>SUM(G105:G110)</f>
        <v>0</v>
      </c>
    </row>
    <row r="105" spans="1:7" s="47" customFormat="1" ht="12.75" customHeight="1">
      <c r="A105" s="100" t="s">
        <v>106</v>
      </c>
      <c r="B105" s="124" t="s">
        <v>321</v>
      </c>
      <c r="C105" s="118" t="s">
        <v>322</v>
      </c>
      <c r="D105" s="96">
        <v>0</v>
      </c>
      <c r="E105" s="105">
        <v>0</v>
      </c>
      <c r="F105" s="96">
        <v>0</v>
      </c>
      <c r="G105" s="106">
        <v>0</v>
      </c>
    </row>
    <row r="106" spans="1:7" s="47" customFormat="1" ht="12.75" customHeight="1">
      <c r="A106" s="100" t="s">
        <v>109</v>
      </c>
      <c r="B106" s="125" t="s">
        <v>323</v>
      </c>
      <c r="C106" s="112" t="s">
        <v>324</v>
      </c>
      <c r="D106" s="96">
        <v>0</v>
      </c>
      <c r="E106" s="105">
        <v>0</v>
      </c>
      <c r="F106" s="96">
        <v>0</v>
      </c>
      <c r="G106" s="106">
        <v>0</v>
      </c>
    </row>
    <row r="107" spans="1:7" s="47" customFormat="1" ht="12.75" customHeight="1">
      <c r="A107" s="100" t="s">
        <v>112</v>
      </c>
      <c r="B107" s="125" t="s">
        <v>325</v>
      </c>
      <c r="C107" s="112" t="s">
        <v>326</v>
      </c>
      <c r="D107" s="96">
        <v>0</v>
      </c>
      <c r="E107" s="105">
        <v>0</v>
      </c>
      <c r="F107" s="96">
        <v>0</v>
      </c>
      <c r="G107" s="106">
        <v>0</v>
      </c>
    </row>
    <row r="108" spans="1:7" s="47" customFormat="1" ht="12.75" customHeight="1">
      <c r="A108" s="100" t="s">
        <v>115</v>
      </c>
      <c r="B108" s="125" t="s">
        <v>327</v>
      </c>
      <c r="C108" s="112" t="s">
        <v>328</v>
      </c>
      <c r="D108" s="96">
        <v>0</v>
      </c>
      <c r="E108" s="105">
        <v>0</v>
      </c>
      <c r="F108" s="96">
        <v>0</v>
      </c>
      <c r="G108" s="106">
        <v>0</v>
      </c>
    </row>
    <row r="109" spans="1:7" s="47" customFormat="1" ht="12.75" customHeight="1">
      <c r="A109" s="100" t="s">
        <v>118</v>
      </c>
      <c r="B109" s="125" t="s">
        <v>329</v>
      </c>
      <c r="C109" s="112" t="s">
        <v>330</v>
      </c>
      <c r="D109" s="96">
        <v>0</v>
      </c>
      <c r="E109" s="105">
        <v>0</v>
      </c>
      <c r="F109" s="96">
        <v>0</v>
      </c>
      <c r="G109" s="106">
        <v>0</v>
      </c>
    </row>
    <row r="110" spans="1:7" s="47" customFormat="1" ht="12.75" customHeight="1" thickBot="1">
      <c r="A110" s="126" t="s">
        <v>121</v>
      </c>
      <c r="B110" s="127" t="s">
        <v>331</v>
      </c>
      <c r="C110" s="128" t="s">
        <v>332</v>
      </c>
      <c r="D110" s="129">
        <v>0</v>
      </c>
      <c r="E110" s="130">
        <v>0</v>
      </c>
      <c r="F110" s="129">
        <v>0</v>
      </c>
      <c r="G110" s="131">
        <v>0</v>
      </c>
    </row>
    <row r="111" spans="1:7" s="47" customFormat="1" ht="12.75" customHeight="1">
      <c r="A111" s="132" t="s">
        <v>333</v>
      </c>
      <c r="B111" s="133" t="s">
        <v>334</v>
      </c>
      <c r="C111" s="134"/>
      <c r="D111" s="135"/>
      <c r="E111" s="136"/>
      <c r="F111" s="136"/>
      <c r="G111" s="137"/>
    </row>
    <row r="112" spans="1:7" s="47" customFormat="1" ht="12.75" customHeight="1">
      <c r="A112" s="138" t="s">
        <v>106</v>
      </c>
      <c r="B112" s="139" t="s">
        <v>335</v>
      </c>
      <c r="C112" s="140" t="s">
        <v>336</v>
      </c>
      <c r="D112" s="141">
        <f>D58-D7</f>
        <v>-324435133.09000003</v>
      </c>
      <c r="E112" s="141">
        <f>E58-E7</f>
        <v>0</v>
      </c>
      <c r="F112" s="141">
        <f>F58-F7</f>
        <v>-296368000</v>
      </c>
      <c r="G112" s="65">
        <f>G58-G7</f>
        <v>0</v>
      </c>
    </row>
    <row r="113" spans="1:7" s="47" customFormat="1" ht="12.75" customHeight="1">
      <c r="A113" s="100" t="s">
        <v>109</v>
      </c>
      <c r="B113" s="122" t="s">
        <v>337</v>
      </c>
      <c r="C113" s="72" t="s">
        <v>338</v>
      </c>
      <c r="D113" s="96">
        <v>0</v>
      </c>
      <c r="E113" s="102">
        <v>0</v>
      </c>
      <c r="F113" s="96">
        <v>0</v>
      </c>
      <c r="G113" s="142">
        <v>0</v>
      </c>
    </row>
    <row r="114" spans="1:7" s="47" customFormat="1" ht="12.75" customHeight="1">
      <c r="A114" s="100" t="s">
        <v>112</v>
      </c>
      <c r="B114" s="122" t="s">
        <v>339</v>
      </c>
      <c r="C114" s="72" t="s">
        <v>340</v>
      </c>
      <c r="D114" s="96">
        <v>0</v>
      </c>
      <c r="E114" s="143">
        <v>0</v>
      </c>
      <c r="F114" s="96">
        <v>0</v>
      </c>
      <c r="G114" s="144">
        <v>0</v>
      </c>
    </row>
    <row r="115" spans="1:7" s="47" customFormat="1" ht="12.75" customHeight="1" thickBot="1">
      <c r="A115" s="145" t="s">
        <v>115</v>
      </c>
      <c r="B115" s="146" t="s">
        <v>341</v>
      </c>
      <c r="C115" s="147" t="s">
        <v>336</v>
      </c>
      <c r="D115" s="148">
        <f>D112-SUM(D113,D114)</f>
        <v>-324435133.09000003</v>
      </c>
      <c r="E115" s="148">
        <f>E112-SUM(E113,E114)</f>
        <v>0</v>
      </c>
      <c r="F115" s="148">
        <f>F112-SUM(F113,F114)</f>
        <v>-296368000</v>
      </c>
      <c r="G115" s="149">
        <f>G112-SUM(G113,G114)</f>
        <v>0</v>
      </c>
    </row>
    <row r="116" spans="1:7" s="47" customFormat="1" ht="12.75" customHeight="1">
      <c r="A116" s="150"/>
      <c r="B116" s="151"/>
      <c r="C116" s="152"/>
      <c r="D116" s="153"/>
      <c r="E116" s="153"/>
      <c r="F116" s="154"/>
      <c r="G116" s="155"/>
    </row>
    <row r="117" ht="15">
      <c r="A117" t="s">
        <v>342</v>
      </c>
    </row>
    <row r="118" spans="2:3" ht="15">
      <c r="B118" s="156"/>
      <c r="C118" s="156"/>
    </row>
  </sheetData>
  <sheetProtection/>
  <mergeCells count="5">
    <mergeCell ref="A1:B1"/>
    <mergeCell ref="A3:G3"/>
    <mergeCell ref="B5:B6"/>
    <mergeCell ref="D5:E5"/>
    <mergeCell ref="F5:G5"/>
  </mergeCells>
  <printOptions horizontalCentered="1"/>
  <pageMargins left="0" right="0" top="0.5905511811023623" bottom="0" header="0.31496062992125984" footer="0.31496062992125984"/>
  <pageSetup fitToHeight="1" fitToWidth="1" horizontalDpi="1200" verticalDpi="12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42.421875" style="4" customWidth="1"/>
    <col min="2" max="2" width="9.140625" style="0" customWidth="1"/>
    <col min="3" max="3" width="13.7109375" style="0" customWidth="1"/>
    <col min="4" max="4" width="16.00390625" style="0" customWidth="1"/>
    <col min="5" max="5" width="15.421875" style="0" customWidth="1"/>
    <col min="6" max="6" width="17.421875" style="0" customWidth="1"/>
    <col min="7" max="7" width="12.57421875" style="0" customWidth="1"/>
    <col min="8" max="8" width="10.00390625" style="0" bestFit="1" customWidth="1"/>
    <col min="9" max="9" width="10.8515625" style="0" bestFit="1" customWidth="1"/>
    <col min="11" max="11" width="11.140625" style="0" customWidth="1"/>
  </cols>
  <sheetData>
    <row r="1" spans="1:7" ht="18">
      <c r="A1" s="1" t="s">
        <v>343</v>
      </c>
      <c r="G1" s="157" t="s">
        <v>344</v>
      </c>
    </row>
    <row r="2" ht="15.75" thickBot="1"/>
    <row r="3" spans="1:7" ht="39.75" thickBot="1">
      <c r="A3" s="5" t="s">
        <v>2</v>
      </c>
      <c r="B3" s="6"/>
      <c r="C3" s="158" t="s">
        <v>3</v>
      </c>
      <c r="D3" s="158" t="s">
        <v>4</v>
      </c>
      <c r="E3" s="158" t="s">
        <v>5</v>
      </c>
      <c r="F3" s="159" t="s">
        <v>6</v>
      </c>
      <c r="G3" s="160" t="s">
        <v>7</v>
      </c>
    </row>
    <row r="4" spans="1:7" ht="10.5" customHeight="1" thickBot="1">
      <c r="A4" s="161"/>
      <c r="B4" s="162"/>
      <c r="C4" s="163"/>
      <c r="D4" s="163"/>
      <c r="E4" s="164"/>
      <c r="F4" s="165"/>
      <c r="G4" s="166"/>
    </row>
    <row r="5" spans="1:7" ht="15.75" thickBot="1">
      <c r="A5" s="167" t="s">
        <v>345</v>
      </c>
      <c r="B5" s="168" t="s">
        <v>346</v>
      </c>
      <c r="C5" s="169">
        <v>370000</v>
      </c>
      <c r="D5" s="169">
        <v>384000</v>
      </c>
      <c r="E5" s="19">
        <v>482942</v>
      </c>
      <c r="F5" s="170">
        <f>E5*100/D5</f>
        <v>125.76614583333334</v>
      </c>
      <c r="G5" s="19">
        <f>E5-D5</f>
        <v>98942</v>
      </c>
    </row>
    <row r="6" spans="1:7" ht="15.75" thickBot="1">
      <c r="A6" s="167" t="s">
        <v>347</v>
      </c>
      <c r="B6" s="171" t="s">
        <v>348</v>
      </c>
      <c r="C6" s="172">
        <v>7000</v>
      </c>
      <c r="D6" s="172">
        <v>3000</v>
      </c>
      <c r="E6" s="173">
        <v>39633</v>
      </c>
      <c r="F6" s="174">
        <f>E6*100/D6</f>
        <v>1321.1</v>
      </c>
      <c r="G6" s="173">
        <f aca="true" t="shared" si="0" ref="G6:G50">E6-D6</f>
        <v>36633</v>
      </c>
    </row>
    <row r="7" spans="1:7" ht="15.75" thickBot="1">
      <c r="A7" s="167" t="s">
        <v>10</v>
      </c>
      <c r="B7" s="175" t="s">
        <v>11</v>
      </c>
      <c r="C7" s="176"/>
      <c r="D7" s="176"/>
      <c r="E7" s="177">
        <v>468.79</v>
      </c>
      <c r="F7" s="178">
        <v>0</v>
      </c>
      <c r="G7" s="177">
        <f t="shared" si="0"/>
        <v>468.79</v>
      </c>
    </row>
    <row r="8" spans="1:7" ht="15.75" thickBot="1">
      <c r="A8" s="167" t="s">
        <v>349</v>
      </c>
      <c r="B8" s="175" t="s">
        <v>350</v>
      </c>
      <c r="C8" s="176"/>
      <c r="D8" s="176"/>
      <c r="E8" s="177">
        <v>3921.55</v>
      </c>
      <c r="F8" s="178">
        <v>0</v>
      </c>
      <c r="G8" s="177">
        <f t="shared" si="0"/>
        <v>3921.55</v>
      </c>
    </row>
    <row r="9" spans="1:7" ht="15.75" thickBot="1">
      <c r="A9" s="167" t="s">
        <v>351</v>
      </c>
      <c r="B9" s="175" t="s">
        <v>352</v>
      </c>
      <c r="C9" s="176"/>
      <c r="D9" s="176"/>
      <c r="E9" s="177">
        <v>10000</v>
      </c>
      <c r="F9" s="178">
        <v>0</v>
      </c>
      <c r="G9" s="177">
        <f t="shared" si="0"/>
        <v>10000</v>
      </c>
    </row>
    <row r="10" spans="1:7" ht="15.75" thickBot="1">
      <c r="A10" s="167" t="s">
        <v>14</v>
      </c>
      <c r="B10" s="175" t="s">
        <v>15</v>
      </c>
      <c r="C10" s="176"/>
      <c r="D10" s="176"/>
      <c r="E10" s="177">
        <v>598643.48</v>
      </c>
      <c r="F10" s="178">
        <v>0</v>
      </c>
      <c r="G10" s="177">
        <f t="shared" si="0"/>
        <v>598643.48</v>
      </c>
    </row>
    <row r="11" spans="1:7" ht="15.75" thickBot="1">
      <c r="A11" s="167" t="s">
        <v>16</v>
      </c>
      <c r="B11" s="175" t="s">
        <v>17</v>
      </c>
      <c r="C11" s="176"/>
      <c r="D11" s="176"/>
      <c r="E11" s="177">
        <v>1302597</v>
      </c>
      <c r="F11" s="178">
        <v>0</v>
      </c>
      <c r="G11" s="177">
        <f t="shared" si="0"/>
        <v>1302597</v>
      </c>
    </row>
    <row r="12" spans="1:7" ht="15.75" thickBot="1">
      <c r="A12" s="167" t="s">
        <v>18</v>
      </c>
      <c r="B12" s="179" t="s">
        <v>19</v>
      </c>
      <c r="C12" s="180"/>
      <c r="D12" s="180"/>
      <c r="E12" s="181">
        <v>55355</v>
      </c>
      <c r="F12" s="182">
        <v>0</v>
      </c>
      <c r="G12" s="181">
        <f t="shared" si="0"/>
        <v>55355</v>
      </c>
    </row>
    <row r="13" spans="1:7" ht="15.75" thickBot="1">
      <c r="A13" s="183" t="s">
        <v>22</v>
      </c>
      <c r="B13" s="184" t="s">
        <v>23</v>
      </c>
      <c r="C13" s="185">
        <f>SUM(C5:C12)</f>
        <v>377000</v>
      </c>
      <c r="D13" s="185">
        <f>SUM(D5:D12)</f>
        <v>387000</v>
      </c>
      <c r="E13" s="186">
        <v>2493560.82</v>
      </c>
      <c r="F13" s="187">
        <f aca="true" t="shared" si="1" ref="F13:F58">E13*100/D13</f>
        <v>644.33096124031</v>
      </c>
      <c r="G13" s="186">
        <f t="shared" si="0"/>
        <v>2106560.82</v>
      </c>
    </row>
    <row r="14" spans="1:13" ht="15.75" thickBot="1">
      <c r="A14" s="167" t="s">
        <v>24</v>
      </c>
      <c r="B14" s="168" t="s">
        <v>25</v>
      </c>
      <c r="C14" s="188">
        <v>160425000</v>
      </c>
      <c r="D14" s="189">
        <v>168648320</v>
      </c>
      <c r="E14" s="190">
        <v>166776992</v>
      </c>
      <c r="F14" s="170">
        <f t="shared" si="1"/>
        <v>98.89039629923381</v>
      </c>
      <c r="G14" s="191">
        <f t="shared" si="0"/>
        <v>-1871328</v>
      </c>
      <c r="I14" s="192"/>
      <c r="K14" s="192"/>
      <c r="L14" s="192"/>
      <c r="M14" s="192"/>
    </row>
    <row r="15" spans="1:7" ht="15.75" thickBot="1">
      <c r="A15" s="167" t="s">
        <v>26</v>
      </c>
      <c r="B15" s="171" t="s">
        <v>27</v>
      </c>
      <c r="C15" s="193">
        <v>2896000</v>
      </c>
      <c r="D15" s="194">
        <v>3234325</v>
      </c>
      <c r="E15" s="178">
        <v>2180143</v>
      </c>
      <c r="F15" s="170">
        <f t="shared" si="1"/>
        <v>67.40642947137347</v>
      </c>
      <c r="G15" s="177">
        <f t="shared" si="0"/>
        <v>-1054182</v>
      </c>
    </row>
    <row r="16" spans="1:7" ht="15.75" thickBot="1">
      <c r="A16" s="167" t="s">
        <v>353</v>
      </c>
      <c r="B16" s="175" t="s">
        <v>354</v>
      </c>
      <c r="C16" s="193">
        <v>1469000</v>
      </c>
      <c r="D16" s="194">
        <v>2755000</v>
      </c>
      <c r="E16" s="178">
        <v>2754513</v>
      </c>
      <c r="F16" s="170">
        <f t="shared" si="1"/>
        <v>99.98232304900182</v>
      </c>
      <c r="G16" s="177">
        <f t="shared" si="0"/>
        <v>-487</v>
      </c>
    </row>
    <row r="17" spans="1:12" ht="15.75" thickBot="1">
      <c r="A17" s="167" t="s">
        <v>28</v>
      </c>
      <c r="B17" s="175" t="s">
        <v>29</v>
      </c>
      <c r="C17" s="193">
        <v>40255000</v>
      </c>
      <c r="D17" s="194">
        <v>42374760</v>
      </c>
      <c r="E17" s="178">
        <v>41889013</v>
      </c>
      <c r="F17" s="170">
        <f t="shared" si="1"/>
        <v>98.85368790289314</v>
      </c>
      <c r="G17" s="177">
        <f t="shared" si="0"/>
        <v>-485747</v>
      </c>
      <c r="I17" s="192"/>
      <c r="K17" s="192"/>
      <c r="L17" s="192"/>
    </row>
    <row r="18" spans="1:7" ht="15.75" thickBot="1">
      <c r="A18" s="167" t="s">
        <v>30</v>
      </c>
      <c r="B18" s="168" t="s">
        <v>31</v>
      </c>
      <c r="C18" s="193">
        <v>14490000</v>
      </c>
      <c r="D18" s="194">
        <v>15250298.8</v>
      </c>
      <c r="E18" s="178">
        <v>15077647</v>
      </c>
      <c r="F18" s="170">
        <f t="shared" si="1"/>
        <v>98.86787923132364</v>
      </c>
      <c r="G18" s="177">
        <f t="shared" si="0"/>
        <v>-172651.80000000075</v>
      </c>
    </row>
    <row r="19" spans="1:7" ht="15.75" thickBot="1">
      <c r="A19" s="167" t="s">
        <v>355</v>
      </c>
      <c r="B19" s="171" t="s">
        <v>356</v>
      </c>
      <c r="C19" s="193">
        <v>23000</v>
      </c>
      <c r="D19" s="194">
        <v>22000</v>
      </c>
      <c r="E19" s="178">
        <v>18700</v>
      </c>
      <c r="F19" s="170">
        <f t="shared" si="1"/>
        <v>85</v>
      </c>
      <c r="G19" s="177">
        <f t="shared" si="0"/>
        <v>-3300</v>
      </c>
    </row>
    <row r="20" spans="1:11" ht="15.75" thickBot="1">
      <c r="A20" s="167" t="s">
        <v>357</v>
      </c>
      <c r="B20" s="175" t="s">
        <v>358</v>
      </c>
      <c r="C20" s="193">
        <v>16000</v>
      </c>
      <c r="D20" s="194">
        <v>17000</v>
      </c>
      <c r="E20" s="178">
        <v>11387</v>
      </c>
      <c r="F20" s="170">
        <f t="shared" si="1"/>
        <v>66.98235294117647</v>
      </c>
      <c r="G20" s="177">
        <f t="shared" si="0"/>
        <v>-5613</v>
      </c>
      <c r="I20" s="192"/>
      <c r="K20" s="192"/>
    </row>
    <row r="21" spans="1:7" ht="15.75" thickBot="1">
      <c r="A21" s="167" t="s">
        <v>32</v>
      </c>
      <c r="B21" s="175" t="s">
        <v>33</v>
      </c>
      <c r="C21" s="193">
        <v>10000</v>
      </c>
      <c r="D21" s="194">
        <v>36000</v>
      </c>
      <c r="E21" s="178">
        <v>28468.92</v>
      </c>
      <c r="F21" s="170">
        <f t="shared" si="1"/>
        <v>79.08033333333333</v>
      </c>
      <c r="G21" s="177">
        <f t="shared" si="0"/>
        <v>-7531.080000000002</v>
      </c>
    </row>
    <row r="22" spans="1:7" ht="15.75" thickBot="1">
      <c r="A22" s="167" t="s">
        <v>34</v>
      </c>
      <c r="B22" s="168" t="s">
        <v>35</v>
      </c>
      <c r="C22" s="193">
        <v>503000</v>
      </c>
      <c r="D22" s="194">
        <v>195000</v>
      </c>
      <c r="E22" s="178">
        <v>172891.5</v>
      </c>
      <c r="F22" s="170">
        <f t="shared" si="1"/>
        <v>88.66230769230769</v>
      </c>
      <c r="G22" s="177">
        <f t="shared" si="0"/>
        <v>-22108.5</v>
      </c>
    </row>
    <row r="23" spans="1:7" ht="15.75" thickBot="1">
      <c r="A23" s="167" t="s">
        <v>36</v>
      </c>
      <c r="B23" s="171" t="s">
        <v>37</v>
      </c>
      <c r="C23" s="193">
        <v>2436000</v>
      </c>
      <c r="D23" s="194">
        <v>5682000</v>
      </c>
      <c r="E23" s="178">
        <v>4916422.76</v>
      </c>
      <c r="F23" s="170">
        <f t="shared" si="1"/>
        <v>86.52627173530448</v>
      </c>
      <c r="G23" s="177">
        <f t="shared" si="0"/>
        <v>-765577.2400000002</v>
      </c>
    </row>
    <row r="24" spans="1:7" ht="15.75" thickBot="1">
      <c r="A24" s="167" t="s">
        <v>38</v>
      </c>
      <c r="B24" s="175" t="s">
        <v>39</v>
      </c>
      <c r="C24" s="193">
        <v>1910000</v>
      </c>
      <c r="D24" s="194">
        <v>3635000</v>
      </c>
      <c r="E24" s="178">
        <v>2124794.59</v>
      </c>
      <c r="F24" s="170">
        <f t="shared" si="1"/>
        <v>58.453771389270976</v>
      </c>
      <c r="G24" s="177">
        <f t="shared" si="0"/>
        <v>-1510205.4100000001</v>
      </c>
    </row>
    <row r="25" spans="1:7" ht="15.75" thickBot="1">
      <c r="A25" s="167" t="s">
        <v>359</v>
      </c>
      <c r="B25" s="175" t="s">
        <v>360</v>
      </c>
      <c r="C25" s="193">
        <v>5000</v>
      </c>
      <c r="D25" s="194">
        <v>48000</v>
      </c>
      <c r="E25" s="178">
        <v>44119.46</v>
      </c>
      <c r="F25" s="170">
        <f t="shared" si="1"/>
        <v>91.91554166666667</v>
      </c>
      <c r="G25" s="177">
        <f t="shared" si="0"/>
        <v>-3880.540000000001</v>
      </c>
    </row>
    <row r="26" spans="1:11" ht="15.75" thickBot="1">
      <c r="A26" s="167" t="s">
        <v>361</v>
      </c>
      <c r="B26" s="168" t="s">
        <v>362</v>
      </c>
      <c r="C26" s="193">
        <v>600000</v>
      </c>
      <c r="D26" s="194">
        <v>585000</v>
      </c>
      <c r="E26" s="178">
        <v>571638.78</v>
      </c>
      <c r="F26" s="170">
        <f t="shared" si="1"/>
        <v>97.71603076923077</v>
      </c>
      <c r="G26" s="177">
        <f t="shared" si="0"/>
        <v>-13361.219999999972</v>
      </c>
      <c r="I26" s="192"/>
      <c r="K26" s="192"/>
    </row>
    <row r="27" spans="1:7" ht="15.75" thickBot="1">
      <c r="A27" s="167" t="s">
        <v>40</v>
      </c>
      <c r="B27" s="171" t="s">
        <v>41</v>
      </c>
      <c r="C27" s="193">
        <v>1930000</v>
      </c>
      <c r="D27" s="194">
        <v>1624000</v>
      </c>
      <c r="E27" s="178">
        <v>1618694.89</v>
      </c>
      <c r="F27" s="170">
        <f t="shared" si="1"/>
        <v>99.67333066502464</v>
      </c>
      <c r="G27" s="177">
        <f t="shared" si="0"/>
        <v>-5305.110000000102</v>
      </c>
    </row>
    <row r="28" spans="1:7" ht="15.75" thickBot="1">
      <c r="A28" s="167" t="s">
        <v>363</v>
      </c>
      <c r="B28" s="175" t="s">
        <v>364</v>
      </c>
      <c r="C28" s="193">
        <v>2300000</v>
      </c>
      <c r="D28" s="194">
        <v>2207000</v>
      </c>
      <c r="E28" s="178">
        <v>2174550.53</v>
      </c>
      <c r="F28" s="170">
        <f t="shared" si="1"/>
        <v>98.52970231082917</v>
      </c>
      <c r="G28" s="177">
        <f t="shared" si="0"/>
        <v>-32449.470000000205</v>
      </c>
    </row>
    <row r="29" spans="1:7" ht="15.75" thickBot="1">
      <c r="A29" s="167" t="s">
        <v>42</v>
      </c>
      <c r="B29" s="175" t="s">
        <v>43</v>
      </c>
      <c r="C29" s="193">
        <v>3180000</v>
      </c>
      <c r="D29" s="194">
        <v>2623000</v>
      </c>
      <c r="E29" s="178">
        <v>2597874.84</v>
      </c>
      <c r="F29" s="170">
        <f t="shared" si="1"/>
        <v>99.04212123522684</v>
      </c>
      <c r="G29" s="177">
        <f t="shared" si="0"/>
        <v>-25125.16000000015</v>
      </c>
    </row>
    <row r="30" spans="1:7" ht="15.75" thickBot="1">
      <c r="A30" s="167" t="s">
        <v>44</v>
      </c>
      <c r="B30" s="168" t="s">
        <v>45</v>
      </c>
      <c r="C30" s="193">
        <v>2810000</v>
      </c>
      <c r="D30" s="194">
        <v>2925000</v>
      </c>
      <c r="E30" s="178">
        <v>2914240.62</v>
      </c>
      <c r="F30" s="170">
        <f t="shared" si="1"/>
        <v>99.63215794871795</v>
      </c>
      <c r="G30" s="177">
        <f t="shared" si="0"/>
        <v>-10759.379999999888</v>
      </c>
    </row>
    <row r="31" spans="1:7" ht="15.75" thickBot="1">
      <c r="A31" s="167" t="s">
        <v>46</v>
      </c>
      <c r="B31" s="171" t="s">
        <v>47</v>
      </c>
      <c r="C31" s="193">
        <v>185000</v>
      </c>
      <c r="D31" s="194">
        <v>166000</v>
      </c>
      <c r="E31" s="178">
        <v>165272.95</v>
      </c>
      <c r="F31" s="170">
        <f t="shared" si="1"/>
        <v>99.56201807228916</v>
      </c>
      <c r="G31" s="177">
        <f t="shared" si="0"/>
        <v>-727.0499999999884</v>
      </c>
    </row>
    <row r="32" spans="1:7" ht="15.75" thickBot="1">
      <c r="A32" s="167" t="s">
        <v>48</v>
      </c>
      <c r="B32" s="175" t="s">
        <v>49</v>
      </c>
      <c r="C32" s="193">
        <v>470000</v>
      </c>
      <c r="D32" s="194">
        <v>329000</v>
      </c>
      <c r="E32" s="178">
        <v>317599.8</v>
      </c>
      <c r="F32" s="170">
        <f t="shared" si="1"/>
        <v>96.53489361702128</v>
      </c>
      <c r="G32" s="177">
        <f t="shared" si="0"/>
        <v>-11400.200000000012</v>
      </c>
    </row>
    <row r="33" spans="1:7" ht="15.75" thickBot="1">
      <c r="A33" s="167" t="s">
        <v>50</v>
      </c>
      <c r="B33" s="175" t="s">
        <v>51</v>
      </c>
      <c r="C33" s="193">
        <v>6770000</v>
      </c>
      <c r="D33" s="194">
        <v>5968000</v>
      </c>
      <c r="E33" s="178">
        <v>5957669.62</v>
      </c>
      <c r="F33" s="170">
        <f t="shared" si="1"/>
        <v>99.82690382037534</v>
      </c>
      <c r="G33" s="177">
        <f t="shared" si="0"/>
        <v>-10330.379999999888</v>
      </c>
    </row>
    <row r="34" spans="1:7" ht="15.75" thickBot="1">
      <c r="A34" s="167" t="s">
        <v>52</v>
      </c>
      <c r="B34" s="168" t="s">
        <v>53</v>
      </c>
      <c r="C34" s="193">
        <v>550000</v>
      </c>
      <c r="D34" s="194">
        <v>618000</v>
      </c>
      <c r="E34" s="178">
        <v>609893.48</v>
      </c>
      <c r="F34" s="170">
        <f t="shared" si="1"/>
        <v>98.68826537216829</v>
      </c>
      <c r="G34" s="177">
        <f t="shared" si="0"/>
        <v>-8106.520000000019</v>
      </c>
    </row>
    <row r="35" spans="1:7" ht="15.75" thickBot="1">
      <c r="A35" s="167" t="s">
        <v>54</v>
      </c>
      <c r="B35" s="171" t="s">
        <v>55</v>
      </c>
      <c r="C35" s="193">
        <v>730000</v>
      </c>
      <c r="D35" s="194">
        <v>829000</v>
      </c>
      <c r="E35" s="178">
        <v>822846.1</v>
      </c>
      <c r="F35" s="170">
        <f t="shared" si="1"/>
        <v>99.25767189384801</v>
      </c>
      <c r="G35" s="177">
        <f t="shared" si="0"/>
        <v>-6153.900000000023</v>
      </c>
    </row>
    <row r="36" spans="1:7" ht="15.75" thickBot="1">
      <c r="A36" s="167" t="s">
        <v>365</v>
      </c>
      <c r="B36" s="175" t="s">
        <v>366</v>
      </c>
      <c r="C36" s="193">
        <v>603000</v>
      </c>
      <c r="D36" s="194">
        <v>355000</v>
      </c>
      <c r="E36" s="178">
        <v>350138</v>
      </c>
      <c r="F36" s="170">
        <f t="shared" si="1"/>
        <v>98.63042253521127</v>
      </c>
      <c r="G36" s="177">
        <f t="shared" si="0"/>
        <v>-4862</v>
      </c>
    </row>
    <row r="37" spans="1:7" ht="15.75" thickBot="1">
      <c r="A37" s="167" t="s">
        <v>56</v>
      </c>
      <c r="B37" s="175" t="s">
        <v>57</v>
      </c>
      <c r="C37" s="193">
        <v>1470000</v>
      </c>
      <c r="D37" s="194">
        <v>2315000</v>
      </c>
      <c r="E37" s="178">
        <v>2302334.2</v>
      </c>
      <c r="F37" s="170">
        <f t="shared" si="1"/>
        <v>99.45288120950325</v>
      </c>
      <c r="G37" s="177">
        <f t="shared" si="0"/>
        <v>-12665.799999999814</v>
      </c>
    </row>
    <row r="38" spans="1:7" ht="15.75" thickBot="1">
      <c r="A38" s="167" t="s">
        <v>367</v>
      </c>
      <c r="B38" s="168" t="s">
        <v>368</v>
      </c>
      <c r="C38" s="193">
        <v>120000</v>
      </c>
      <c r="D38" s="194">
        <v>120000</v>
      </c>
      <c r="E38" s="178">
        <v>115104</v>
      </c>
      <c r="F38" s="170">
        <f t="shared" si="1"/>
        <v>95.92</v>
      </c>
      <c r="G38" s="177">
        <f t="shared" si="0"/>
        <v>-4896</v>
      </c>
    </row>
    <row r="39" spans="1:7" ht="15.75" thickBot="1">
      <c r="A39" s="167" t="s">
        <v>58</v>
      </c>
      <c r="B39" s="171" t="s">
        <v>59</v>
      </c>
      <c r="C39" s="193">
        <v>8481000</v>
      </c>
      <c r="D39" s="194">
        <v>103331725</v>
      </c>
      <c r="E39" s="178">
        <v>58325221.36</v>
      </c>
      <c r="F39" s="170">
        <f t="shared" si="1"/>
        <v>56.44464113997903</v>
      </c>
      <c r="G39" s="177">
        <f t="shared" si="0"/>
        <v>-45006503.64</v>
      </c>
    </row>
    <row r="40" spans="1:11" ht="15.75" thickBot="1">
      <c r="A40" s="167" t="s">
        <v>60</v>
      </c>
      <c r="B40" s="175" t="s">
        <v>61</v>
      </c>
      <c r="C40" s="193">
        <v>2592000</v>
      </c>
      <c r="D40" s="194">
        <v>4663000</v>
      </c>
      <c r="E40" s="178">
        <v>4627089.71</v>
      </c>
      <c r="F40" s="170">
        <f t="shared" si="1"/>
        <v>99.22988869826293</v>
      </c>
      <c r="G40" s="177">
        <f t="shared" si="0"/>
        <v>-35910.29000000004</v>
      </c>
      <c r="K40" s="192"/>
    </row>
    <row r="41" spans="1:7" ht="15.75" thickBot="1">
      <c r="A41" s="167" t="s">
        <v>62</v>
      </c>
      <c r="B41" s="175" t="s">
        <v>63</v>
      </c>
      <c r="C41" s="193">
        <v>400000</v>
      </c>
      <c r="D41" s="194">
        <v>63000</v>
      </c>
      <c r="E41" s="178">
        <v>60049</v>
      </c>
      <c r="F41" s="170">
        <f t="shared" si="1"/>
        <v>95.31587301587301</v>
      </c>
      <c r="G41" s="177">
        <f t="shared" si="0"/>
        <v>-2951</v>
      </c>
    </row>
    <row r="42" spans="1:11" ht="15.75" thickBot="1">
      <c r="A42" s="167" t="s">
        <v>64</v>
      </c>
      <c r="B42" s="168" t="s">
        <v>65</v>
      </c>
      <c r="C42" s="193">
        <v>5010000</v>
      </c>
      <c r="D42" s="194">
        <v>4368000</v>
      </c>
      <c r="E42" s="178">
        <v>4225596.2</v>
      </c>
      <c r="F42" s="170">
        <f t="shared" si="1"/>
        <v>96.73983974358974</v>
      </c>
      <c r="G42" s="177">
        <f t="shared" si="0"/>
        <v>-142403.7999999998</v>
      </c>
      <c r="K42" s="192"/>
    </row>
    <row r="43" spans="1:11" ht="15.75" thickBot="1">
      <c r="A43" s="167" t="s">
        <v>66</v>
      </c>
      <c r="B43" s="171" t="s">
        <v>67</v>
      </c>
      <c r="C43" s="193">
        <v>175000</v>
      </c>
      <c r="D43" s="194">
        <v>440000</v>
      </c>
      <c r="E43" s="178">
        <v>375165.38</v>
      </c>
      <c r="F43" s="170">
        <f t="shared" si="1"/>
        <v>85.26485909090908</v>
      </c>
      <c r="G43" s="177">
        <f t="shared" si="0"/>
        <v>-64834.619999999995</v>
      </c>
      <c r="K43" s="192"/>
    </row>
    <row r="44" spans="1:7" ht="15.75" thickBot="1">
      <c r="A44" s="167" t="s">
        <v>369</v>
      </c>
      <c r="B44" s="175" t="s">
        <v>370</v>
      </c>
      <c r="C44" s="193">
        <v>42000</v>
      </c>
      <c r="D44" s="194">
        <v>59000</v>
      </c>
      <c r="E44" s="178">
        <v>51584.62</v>
      </c>
      <c r="F44" s="170">
        <f t="shared" si="1"/>
        <v>87.4315593220339</v>
      </c>
      <c r="G44" s="177">
        <f t="shared" si="0"/>
        <v>-7415.379999999997</v>
      </c>
    </row>
    <row r="45" spans="1:7" ht="15.75" thickBot="1">
      <c r="A45" s="167" t="s">
        <v>371</v>
      </c>
      <c r="B45" s="175"/>
      <c r="C45" s="194"/>
      <c r="D45" s="194">
        <v>32000</v>
      </c>
      <c r="E45" s="178">
        <v>31895</v>
      </c>
      <c r="F45" s="170">
        <f t="shared" si="1"/>
        <v>99.671875</v>
      </c>
      <c r="G45" s="177">
        <f t="shared" si="0"/>
        <v>-105</v>
      </c>
    </row>
    <row r="46" spans="1:7" ht="15.75" thickBot="1">
      <c r="A46" s="167" t="s">
        <v>372</v>
      </c>
      <c r="B46" s="168"/>
      <c r="C46" s="194"/>
      <c r="D46" s="194">
        <v>6000</v>
      </c>
      <c r="E46" s="178">
        <v>3716</v>
      </c>
      <c r="F46" s="170">
        <f t="shared" si="1"/>
        <v>61.93333333333333</v>
      </c>
      <c r="G46" s="177">
        <f t="shared" si="0"/>
        <v>-2284</v>
      </c>
    </row>
    <row r="47" spans="1:11" ht="15.75" thickBot="1">
      <c r="A47" s="167" t="s">
        <v>72</v>
      </c>
      <c r="B47" s="171" t="s">
        <v>73</v>
      </c>
      <c r="C47" s="193">
        <v>1605000</v>
      </c>
      <c r="D47" s="194">
        <v>1686233.2</v>
      </c>
      <c r="E47" s="178">
        <v>1668211</v>
      </c>
      <c r="F47" s="170">
        <f t="shared" si="1"/>
        <v>98.93121544517093</v>
      </c>
      <c r="G47" s="177">
        <f t="shared" si="0"/>
        <v>-18022.199999999953</v>
      </c>
      <c r="K47" s="192"/>
    </row>
    <row r="48" spans="1:7" ht="15.75" thickBot="1">
      <c r="A48" s="167" t="s">
        <v>74</v>
      </c>
      <c r="B48" s="175" t="s">
        <v>75</v>
      </c>
      <c r="C48" s="193">
        <v>120000</v>
      </c>
      <c r="D48" s="194">
        <v>134000</v>
      </c>
      <c r="E48" s="178">
        <v>126830</v>
      </c>
      <c r="F48" s="170">
        <f t="shared" si="1"/>
        <v>94.64925373134328</v>
      </c>
      <c r="G48" s="177">
        <f t="shared" si="0"/>
        <v>-7170</v>
      </c>
    </row>
    <row r="49" spans="1:7" ht="15.75" thickBot="1">
      <c r="A49" s="167" t="s">
        <v>373</v>
      </c>
      <c r="B49" s="175"/>
      <c r="C49" s="194"/>
      <c r="D49" s="194">
        <v>2000</v>
      </c>
      <c r="E49" s="178">
        <v>1452.33</v>
      </c>
      <c r="F49" s="170">
        <f t="shared" si="1"/>
        <v>72.6165</v>
      </c>
      <c r="G49" s="177">
        <f t="shared" si="0"/>
        <v>-547.6700000000001</v>
      </c>
    </row>
    <row r="50" spans="1:7" ht="15.75" thickBot="1">
      <c r="A50" s="167" t="s">
        <v>76</v>
      </c>
      <c r="B50" s="168" t="s">
        <v>77</v>
      </c>
      <c r="C50" s="193">
        <v>900000</v>
      </c>
      <c r="D50" s="194">
        <v>634000</v>
      </c>
      <c r="E50" s="178">
        <v>628833</v>
      </c>
      <c r="F50" s="170">
        <f t="shared" si="1"/>
        <v>99.18501577287066</v>
      </c>
      <c r="G50" s="177">
        <f t="shared" si="0"/>
        <v>-5167</v>
      </c>
    </row>
    <row r="51" spans="1:7" ht="15.75" thickBot="1">
      <c r="A51" s="195"/>
      <c r="B51" s="196"/>
      <c r="C51" s="197">
        <f>SUM(C14:C50)</f>
        <v>265481000</v>
      </c>
      <c r="D51" s="197">
        <f>SUM(D14:D50)</f>
        <v>377980662</v>
      </c>
      <c r="E51" s="197">
        <f>SUM(E14:E50)</f>
        <v>326638593.6399999</v>
      </c>
      <c r="F51" s="187">
        <f t="shared" si="1"/>
        <v>86.41674733084623</v>
      </c>
      <c r="G51" s="185">
        <f>SUM(G14:G50)</f>
        <v>-51342068.36</v>
      </c>
    </row>
    <row r="52" spans="1:7" ht="15.75" thickBot="1">
      <c r="A52" s="167" t="s">
        <v>62</v>
      </c>
      <c r="B52" s="171"/>
      <c r="C52" s="194"/>
      <c r="D52" s="194">
        <v>4689708</v>
      </c>
      <c r="E52" s="198">
        <v>4689708</v>
      </c>
      <c r="F52" s="170">
        <f t="shared" si="1"/>
        <v>100</v>
      </c>
      <c r="G52" s="177">
        <f aca="true" t="shared" si="2" ref="G52:G58">E52-D52</f>
        <v>0</v>
      </c>
    </row>
    <row r="53" spans="1:7" ht="15.75" thickBot="1">
      <c r="A53" s="167" t="s">
        <v>374</v>
      </c>
      <c r="B53" s="175"/>
      <c r="C53" s="194"/>
      <c r="D53" s="194">
        <v>1139500</v>
      </c>
      <c r="E53" s="198">
        <v>1139040</v>
      </c>
      <c r="F53" s="170">
        <f t="shared" si="1"/>
        <v>99.95963141728828</v>
      </c>
      <c r="G53" s="177">
        <f t="shared" si="2"/>
        <v>-460</v>
      </c>
    </row>
    <row r="54" spans="1:7" ht="15.75" thickBot="1">
      <c r="A54" s="167" t="s">
        <v>375</v>
      </c>
      <c r="B54" s="175"/>
      <c r="C54" s="194"/>
      <c r="D54" s="194">
        <v>9353043</v>
      </c>
      <c r="E54" s="198">
        <v>9348458.56</v>
      </c>
      <c r="F54" s="170">
        <f t="shared" si="1"/>
        <v>99.95098450846424</v>
      </c>
      <c r="G54" s="177">
        <f t="shared" si="2"/>
        <v>-4584.4399999994785</v>
      </c>
    </row>
    <row r="55" spans="1:7" ht="15.75" thickBot="1">
      <c r="A55" s="167" t="s">
        <v>81</v>
      </c>
      <c r="B55" s="168"/>
      <c r="C55" s="194"/>
      <c r="D55" s="194">
        <v>668922</v>
      </c>
      <c r="E55" s="198">
        <v>668922</v>
      </c>
      <c r="F55" s="170">
        <f t="shared" si="1"/>
        <v>100</v>
      </c>
      <c r="G55" s="177">
        <f t="shared" si="2"/>
        <v>0</v>
      </c>
    </row>
    <row r="56" spans="1:7" ht="15.75" thickBot="1">
      <c r="A56" s="167" t="s">
        <v>83</v>
      </c>
      <c r="B56" s="171"/>
      <c r="C56" s="194"/>
      <c r="D56" s="194">
        <v>5985638</v>
      </c>
      <c r="E56" s="198">
        <v>5985638</v>
      </c>
      <c r="F56" s="170">
        <f t="shared" si="1"/>
        <v>100</v>
      </c>
      <c r="G56" s="177">
        <f t="shared" si="2"/>
        <v>0</v>
      </c>
    </row>
    <row r="57" spans="1:7" ht="15.75" thickBot="1">
      <c r="A57" s="199" t="s">
        <v>85</v>
      </c>
      <c r="B57" s="179"/>
      <c r="C57" s="193"/>
      <c r="D57" s="193">
        <v>4268920</v>
      </c>
      <c r="E57" s="200">
        <v>4268920</v>
      </c>
      <c r="F57" s="201">
        <f t="shared" si="1"/>
        <v>100</v>
      </c>
      <c r="G57" s="181">
        <f t="shared" si="2"/>
        <v>0</v>
      </c>
    </row>
    <row r="58" spans="1:7" ht="15.75" thickBot="1">
      <c r="A58" s="195" t="s">
        <v>87</v>
      </c>
      <c r="B58" s="196" t="s">
        <v>23</v>
      </c>
      <c r="C58" s="197">
        <f>SUM(C14:C57)</f>
        <v>530962000</v>
      </c>
      <c r="D58" s="187">
        <v>404086393</v>
      </c>
      <c r="E58" s="202">
        <v>352739280.2</v>
      </c>
      <c r="F58" s="187">
        <f t="shared" si="1"/>
        <v>87.29303592264242</v>
      </c>
      <c r="G58" s="203">
        <f t="shared" si="2"/>
        <v>-51347112.80000001</v>
      </c>
    </row>
    <row r="60" spans="3:8" ht="15">
      <c r="C60" s="204"/>
      <c r="D60" s="204"/>
      <c r="E60" s="204"/>
      <c r="H60" s="204"/>
    </row>
  </sheetData>
  <sheetProtection/>
  <printOptions horizontalCentered="1"/>
  <pageMargins left="0" right="0" top="0.7874015748031497" bottom="0" header="0.31496062992125984" footer="0.31496062992125984"/>
  <pageSetup fitToHeight="1" fitToWidth="1" horizontalDpi="1200" verticalDpi="12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6.421875" style="0" customWidth="1"/>
    <col min="2" max="2" width="52.28125" style="0" customWidth="1"/>
    <col min="3" max="3" width="5.8515625" style="0" customWidth="1"/>
    <col min="4" max="6" width="20.8515625" style="0" customWidth="1"/>
    <col min="7" max="7" width="20.8515625" style="44" customWidth="1"/>
  </cols>
  <sheetData>
    <row r="1" spans="1:7" ht="25.5" customHeight="1">
      <c r="A1" s="206" t="s">
        <v>379</v>
      </c>
      <c r="B1" s="207"/>
      <c r="G1" s="42" t="s">
        <v>88</v>
      </c>
    </row>
    <row r="2" spans="3:7" s="43" customFormat="1" ht="24" customHeight="1">
      <c r="C2" s="44"/>
      <c r="D2" s="44"/>
      <c r="E2" s="44"/>
      <c r="F2" s="45" t="s">
        <v>89</v>
      </c>
      <c r="G2" s="46" t="s">
        <v>90</v>
      </c>
    </row>
    <row r="3" spans="1:7" s="43" customFormat="1" ht="30" customHeight="1">
      <c r="A3" s="208" t="s">
        <v>91</v>
      </c>
      <c r="B3" s="209"/>
      <c r="C3" s="209"/>
      <c r="D3" s="209"/>
      <c r="E3" s="209"/>
      <c r="F3" s="209"/>
      <c r="G3" s="209"/>
    </row>
    <row r="4" s="47" customFormat="1" ht="16.5" thickBot="1">
      <c r="G4" s="48" t="s">
        <v>92</v>
      </c>
    </row>
    <row r="5" spans="1:7" s="47" customFormat="1" ht="18" customHeight="1" thickBot="1">
      <c r="A5" s="49" t="s">
        <v>93</v>
      </c>
      <c r="B5" s="210" t="s">
        <v>94</v>
      </c>
      <c r="C5" s="50" t="s">
        <v>95</v>
      </c>
      <c r="D5" s="212" t="s">
        <v>96</v>
      </c>
      <c r="E5" s="213"/>
      <c r="F5" s="212" t="s">
        <v>97</v>
      </c>
      <c r="G5" s="214"/>
    </row>
    <row r="6" spans="1:7" s="47" customFormat="1" ht="15.75" customHeight="1" thickBot="1">
      <c r="A6" s="52" t="s">
        <v>98</v>
      </c>
      <c r="B6" s="211"/>
      <c r="C6" s="53" t="s">
        <v>99</v>
      </c>
      <c r="D6" s="51" t="s">
        <v>100</v>
      </c>
      <c r="E6" s="54" t="s">
        <v>101</v>
      </c>
      <c r="F6" s="54" t="s">
        <v>100</v>
      </c>
      <c r="G6" s="54" t="s">
        <v>101</v>
      </c>
    </row>
    <row r="7" spans="1:7" s="60" customFormat="1" ht="14.25" customHeight="1">
      <c r="A7" s="55" t="s">
        <v>102</v>
      </c>
      <c r="B7" s="56" t="s">
        <v>103</v>
      </c>
      <c r="C7" s="57"/>
      <c r="D7" s="58">
        <f>SUM(D8,D41,D47,D50)</f>
        <v>122333541.71000001</v>
      </c>
      <c r="E7" s="58">
        <f>SUM(E8,E41,E47,E50)</f>
        <v>0</v>
      </c>
      <c r="F7" s="58">
        <f>SUM(F8,F41,F47,F50)</f>
        <v>91529000</v>
      </c>
      <c r="G7" s="59">
        <f>SUM(G8,G41,G47,G50)</f>
        <v>0</v>
      </c>
    </row>
    <row r="8" spans="1:7" s="60" customFormat="1" ht="14.25" customHeight="1">
      <c r="A8" s="61" t="s">
        <v>104</v>
      </c>
      <c r="B8" s="62" t="s">
        <v>105</v>
      </c>
      <c r="C8" s="63"/>
      <c r="D8" s="64">
        <f>SUM(D9:D40)</f>
        <v>121807047.49000001</v>
      </c>
      <c r="E8" s="64">
        <f>SUM(E9:E40)</f>
        <v>0</v>
      </c>
      <c r="F8" s="64">
        <f>SUM(F9:F40)</f>
        <v>90991000</v>
      </c>
      <c r="G8" s="65">
        <f>SUM(G9:G40)</f>
        <v>0</v>
      </c>
    </row>
    <row r="9" spans="1:7" s="47" customFormat="1" ht="14.25" customHeight="1">
      <c r="A9" s="66" t="s">
        <v>106</v>
      </c>
      <c r="B9" s="67" t="s">
        <v>107</v>
      </c>
      <c r="C9" s="68" t="s">
        <v>108</v>
      </c>
      <c r="D9" s="69">
        <v>6849857.51</v>
      </c>
      <c r="E9" s="69">
        <v>0</v>
      </c>
      <c r="F9" s="69">
        <v>6432000</v>
      </c>
      <c r="G9" s="70">
        <v>0</v>
      </c>
    </row>
    <row r="10" spans="1:11" s="47" customFormat="1" ht="14.25" customHeight="1">
      <c r="A10" s="66" t="s">
        <v>109</v>
      </c>
      <c r="B10" s="71" t="s">
        <v>110</v>
      </c>
      <c r="C10" s="72" t="s">
        <v>111</v>
      </c>
      <c r="D10" s="73">
        <v>2042926.75</v>
      </c>
      <c r="E10" s="73">
        <v>0</v>
      </c>
      <c r="F10" s="73">
        <v>2772000</v>
      </c>
      <c r="G10" s="74">
        <v>0</v>
      </c>
      <c r="K10" s="75"/>
    </row>
    <row r="11" spans="1:7" s="47" customFormat="1" ht="14.25" customHeight="1">
      <c r="A11" s="66" t="s">
        <v>112</v>
      </c>
      <c r="B11" s="71" t="s">
        <v>113</v>
      </c>
      <c r="C11" s="72" t="s">
        <v>114</v>
      </c>
      <c r="D11" s="73">
        <v>0</v>
      </c>
      <c r="E11" s="73">
        <v>0</v>
      </c>
      <c r="F11" s="73">
        <v>0</v>
      </c>
      <c r="G11" s="74">
        <v>0</v>
      </c>
    </row>
    <row r="12" spans="1:7" s="47" customFormat="1" ht="14.25" customHeight="1">
      <c r="A12" s="66" t="s">
        <v>115</v>
      </c>
      <c r="B12" s="71" t="s">
        <v>116</v>
      </c>
      <c r="C12" s="72" t="s">
        <v>117</v>
      </c>
      <c r="D12" s="73">
        <v>0</v>
      </c>
      <c r="E12" s="73">
        <v>0</v>
      </c>
      <c r="F12" s="73">
        <v>0</v>
      </c>
      <c r="G12" s="74">
        <v>0</v>
      </c>
    </row>
    <row r="13" spans="1:7" s="47" customFormat="1" ht="14.25" customHeight="1">
      <c r="A13" s="66" t="s">
        <v>118</v>
      </c>
      <c r="B13" s="71" t="s">
        <v>119</v>
      </c>
      <c r="C13" s="72" t="s">
        <v>120</v>
      </c>
      <c r="D13" s="73">
        <v>1045426.3</v>
      </c>
      <c r="E13" s="73">
        <v>0</v>
      </c>
      <c r="F13" s="73">
        <v>762000</v>
      </c>
      <c r="G13" s="74">
        <v>0</v>
      </c>
    </row>
    <row r="14" spans="1:7" s="47" customFormat="1" ht="14.25" customHeight="1">
      <c r="A14" s="66" t="s">
        <v>121</v>
      </c>
      <c r="B14" s="71" t="s">
        <v>122</v>
      </c>
      <c r="C14" s="72" t="s">
        <v>123</v>
      </c>
      <c r="D14" s="73">
        <v>8175064.8</v>
      </c>
      <c r="E14" s="73">
        <v>0</v>
      </c>
      <c r="F14" s="73">
        <v>8493000</v>
      </c>
      <c r="G14" s="74">
        <v>0</v>
      </c>
    </row>
    <row r="15" spans="1:7" s="47" customFormat="1" ht="14.25" customHeight="1">
      <c r="A15" s="66" t="s">
        <v>124</v>
      </c>
      <c r="B15" s="71" t="s">
        <v>125</v>
      </c>
      <c r="C15" s="72" t="s">
        <v>126</v>
      </c>
      <c r="D15" s="73">
        <v>9087</v>
      </c>
      <c r="E15" s="73">
        <v>0</v>
      </c>
      <c r="F15" s="73">
        <v>8000</v>
      </c>
      <c r="G15" s="74">
        <v>0</v>
      </c>
    </row>
    <row r="16" spans="1:7" s="47" customFormat="1" ht="14.25" customHeight="1">
      <c r="A16" s="66" t="s">
        <v>127</v>
      </c>
      <c r="B16" s="71" t="s">
        <v>128</v>
      </c>
      <c r="C16" s="72" t="s">
        <v>129</v>
      </c>
      <c r="D16" s="73">
        <v>30479146.26</v>
      </c>
      <c r="E16" s="73">
        <v>0</v>
      </c>
      <c r="F16" s="73">
        <v>31012000</v>
      </c>
      <c r="G16" s="74">
        <v>0</v>
      </c>
    </row>
    <row r="17" spans="1:7" s="47" customFormat="1" ht="14.25" customHeight="1">
      <c r="A17" s="66" t="s">
        <v>130</v>
      </c>
      <c r="B17" s="71" t="s">
        <v>131</v>
      </c>
      <c r="C17" s="72" t="s">
        <v>132</v>
      </c>
      <c r="D17" s="73">
        <v>30688677</v>
      </c>
      <c r="E17" s="73">
        <v>0</v>
      </c>
      <c r="F17" s="73">
        <v>30605000</v>
      </c>
      <c r="G17" s="74">
        <v>0</v>
      </c>
    </row>
    <row r="18" spans="1:7" s="47" customFormat="1" ht="14.25" customHeight="1">
      <c r="A18" s="66" t="s">
        <v>133</v>
      </c>
      <c r="B18" s="71" t="s">
        <v>134</v>
      </c>
      <c r="C18" s="72" t="s">
        <v>135</v>
      </c>
      <c r="D18" s="73">
        <v>0</v>
      </c>
      <c r="E18" s="73">
        <v>0</v>
      </c>
      <c r="F18" s="73">
        <v>0</v>
      </c>
      <c r="G18" s="74">
        <v>0</v>
      </c>
    </row>
    <row r="19" spans="1:7" s="47" customFormat="1" ht="14.25" customHeight="1">
      <c r="A19" s="66" t="s">
        <v>136</v>
      </c>
      <c r="B19" s="71" t="s">
        <v>137</v>
      </c>
      <c r="C19" s="72" t="s">
        <v>138</v>
      </c>
      <c r="D19" s="73">
        <v>10338217</v>
      </c>
      <c r="E19" s="73">
        <v>0</v>
      </c>
      <c r="F19" s="73">
        <v>10301000</v>
      </c>
      <c r="G19" s="74">
        <v>0</v>
      </c>
    </row>
    <row r="20" spans="1:7" s="47" customFormat="1" ht="14.25" customHeight="1">
      <c r="A20" s="66" t="s">
        <v>139</v>
      </c>
      <c r="B20" s="71" t="s">
        <v>140</v>
      </c>
      <c r="C20" s="72" t="s">
        <v>141</v>
      </c>
      <c r="D20" s="73">
        <v>0</v>
      </c>
      <c r="E20" s="73">
        <v>0</v>
      </c>
      <c r="F20" s="73">
        <v>0</v>
      </c>
      <c r="G20" s="74">
        <v>0</v>
      </c>
    </row>
    <row r="21" spans="1:7" s="47" customFormat="1" ht="14.25" customHeight="1">
      <c r="A21" s="66" t="s">
        <v>142</v>
      </c>
      <c r="B21" s="71" t="s">
        <v>143</v>
      </c>
      <c r="C21" s="72" t="s">
        <v>144</v>
      </c>
      <c r="D21" s="73">
        <v>294263</v>
      </c>
      <c r="E21" s="73">
        <v>0</v>
      </c>
      <c r="F21" s="73">
        <v>584000</v>
      </c>
      <c r="G21" s="74">
        <v>0</v>
      </c>
    </row>
    <row r="22" spans="1:7" s="47" customFormat="1" ht="14.25" customHeight="1">
      <c r="A22" s="66" t="s">
        <v>145</v>
      </c>
      <c r="B22" s="71" t="s">
        <v>146</v>
      </c>
      <c r="C22" s="72" t="s">
        <v>147</v>
      </c>
      <c r="D22" s="73">
        <v>6388</v>
      </c>
      <c r="E22" s="73">
        <v>0</v>
      </c>
      <c r="F22" s="73">
        <v>0</v>
      </c>
      <c r="G22" s="74">
        <v>0</v>
      </c>
    </row>
    <row r="23" spans="1:7" s="47" customFormat="1" ht="14.25" customHeight="1">
      <c r="A23" s="66" t="s">
        <v>148</v>
      </c>
      <c r="B23" s="71" t="s">
        <v>149</v>
      </c>
      <c r="C23" s="72" t="s">
        <v>150</v>
      </c>
      <c r="D23" s="73">
        <v>0</v>
      </c>
      <c r="E23" s="73">
        <v>0</v>
      </c>
      <c r="F23" s="73">
        <v>0</v>
      </c>
      <c r="G23" s="74">
        <v>0</v>
      </c>
    </row>
    <row r="24" spans="1:7" s="47" customFormat="1" ht="14.25" customHeight="1">
      <c r="A24" s="66" t="s">
        <v>151</v>
      </c>
      <c r="B24" s="71" t="s">
        <v>152</v>
      </c>
      <c r="C24" s="72" t="s">
        <v>153</v>
      </c>
      <c r="D24" s="73">
        <v>0</v>
      </c>
      <c r="E24" s="73">
        <v>0</v>
      </c>
      <c r="F24" s="73">
        <v>0</v>
      </c>
      <c r="G24" s="74">
        <v>0</v>
      </c>
    </row>
    <row r="25" spans="1:7" s="47" customFormat="1" ht="14.25" customHeight="1">
      <c r="A25" s="66" t="s">
        <v>154</v>
      </c>
      <c r="B25" s="71" t="s">
        <v>155</v>
      </c>
      <c r="C25" s="72" t="s">
        <v>156</v>
      </c>
      <c r="D25" s="73">
        <v>262742</v>
      </c>
      <c r="E25" s="73">
        <v>0</v>
      </c>
      <c r="F25" s="73">
        <v>22000</v>
      </c>
      <c r="G25" s="74">
        <v>0</v>
      </c>
    </row>
    <row r="26" spans="1:7" s="47" customFormat="1" ht="14.25" customHeight="1">
      <c r="A26" s="66" t="s">
        <v>157</v>
      </c>
      <c r="B26" s="71" t="s">
        <v>158</v>
      </c>
      <c r="C26" s="72" t="s">
        <v>159</v>
      </c>
      <c r="D26" s="73">
        <v>0</v>
      </c>
      <c r="E26" s="73">
        <v>0</v>
      </c>
      <c r="F26" s="73">
        <v>0</v>
      </c>
      <c r="G26" s="74">
        <v>0</v>
      </c>
    </row>
    <row r="27" spans="1:7" s="47" customFormat="1" ht="14.25" customHeight="1">
      <c r="A27" s="66" t="s">
        <v>160</v>
      </c>
      <c r="B27" s="71" t="s">
        <v>161</v>
      </c>
      <c r="C27" s="72" t="s">
        <v>162</v>
      </c>
      <c r="D27" s="73">
        <v>0</v>
      </c>
      <c r="E27" s="73">
        <v>0</v>
      </c>
      <c r="F27" s="73">
        <v>0</v>
      </c>
      <c r="G27" s="74">
        <v>0</v>
      </c>
    </row>
    <row r="28" spans="1:7" s="47" customFormat="1" ht="14.25" customHeight="1">
      <c r="A28" s="66" t="s">
        <v>163</v>
      </c>
      <c r="B28" s="71" t="s">
        <v>164</v>
      </c>
      <c r="C28" s="72" t="s">
        <v>165</v>
      </c>
      <c r="D28" s="73">
        <v>0</v>
      </c>
      <c r="E28" s="73">
        <v>0</v>
      </c>
      <c r="F28" s="73">
        <v>0</v>
      </c>
      <c r="G28" s="74">
        <v>0</v>
      </c>
    </row>
    <row r="29" spans="1:7" s="47" customFormat="1" ht="14.25" customHeight="1">
      <c r="A29" s="66" t="s">
        <v>166</v>
      </c>
      <c r="B29" s="71" t="s">
        <v>167</v>
      </c>
      <c r="C29" s="72" t="s">
        <v>168</v>
      </c>
      <c r="D29" s="73">
        <v>0</v>
      </c>
      <c r="E29" s="73">
        <v>0</v>
      </c>
      <c r="F29" s="73">
        <v>0</v>
      </c>
      <c r="G29" s="74">
        <v>0</v>
      </c>
    </row>
    <row r="30" spans="1:7" s="47" customFormat="1" ht="14.25" customHeight="1">
      <c r="A30" s="66" t="s">
        <v>169</v>
      </c>
      <c r="B30" s="71" t="s">
        <v>170</v>
      </c>
      <c r="C30" s="72" t="s">
        <v>171</v>
      </c>
      <c r="D30" s="73">
        <v>0</v>
      </c>
      <c r="E30" s="73">
        <v>0</v>
      </c>
      <c r="F30" s="73">
        <v>0</v>
      </c>
      <c r="G30" s="74">
        <v>0</v>
      </c>
    </row>
    <row r="31" spans="1:7" s="47" customFormat="1" ht="14.25" customHeight="1">
      <c r="A31" s="66" t="s">
        <v>172</v>
      </c>
      <c r="B31" s="71" t="s">
        <v>173</v>
      </c>
      <c r="C31" s="72" t="s">
        <v>174</v>
      </c>
      <c r="D31" s="73">
        <v>0</v>
      </c>
      <c r="E31" s="73">
        <v>0</v>
      </c>
      <c r="F31" s="73">
        <v>0</v>
      </c>
      <c r="G31" s="74">
        <v>0</v>
      </c>
    </row>
    <row r="32" spans="1:7" s="47" customFormat="1" ht="14.25" customHeight="1">
      <c r="A32" s="66" t="s">
        <v>175</v>
      </c>
      <c r="B32" s="71" t="s">
        <v>176</v>
      </c>
      <c r="C32" s="72" t="s">
        <v>177</v>
      </c>
      <c r="D32" s="73">
        <v>0</v>
      </c>
      <c r="E32" s="73">
        <v>0</v>
      </c>
      <c r="F32" s="73">
        <v>0</v>
      </c>
      <c r="G32" s="74">
        <v>0</v>
      </c>
    </row>
    <row r="33" spans="1:7" s="47" customFormat="1" ht="14.25" customHeight="1">
      <c r="A33" s="66" t="s">
        <v>178</v>
      </c>
      <c r="B33" s="71" t="s">
        <v>179</v>
      </c>
      <c r="C33" s="72" t="s">
        <v>180</v>
      </c>
      <c r="D33" s="73">
        <v>31615251.87</v>
      </c>
      <c r="E33" s="73">
        <v>0</v>
      </c>
      <c r="F33" s="73">
        <v>0</v>
      </c>
      <c r="G33" s="74">
        <v>0</v>
      </c>
    </row>
    <row r="34" spans="1:7" s="47" customFormat="1" ht="26.25" customHeight="1">
      <c r="A34" s="76" t="s">
        <v>181</v>
      </c>
      <c r="B34" s="77" t="s">
        <v>182</v>
      </c>
      <c r="C34" s="72" t="s">
        <v>183</v>
      </c>
      <c r="D34" s="73">
        <v>0</v>
      </c>
      <c r="E34" s="73">
        <v>0</v>
      </c>
      <c r="F34" s="73">
        <v>0</v>
      </c>
      <c r="G34" s="74">
        <v>0</v>
      </c>
    </row>
    <row r="35" spans="1:7" s="47" customFormat="1" ht="28.5" customHeight="1">
      <c r="A35" s="76" t="s">
        <v>184</v>
      </c>
      <c r="B35" s="77" t="s">
        <v>185</v>
      </c>
      <c r="C35" s="72" t="s">
        <v>186</v>
      </c>
      <c r="D35" s="73">
        <v>0</v>
      </c>
      <c r="E35" s="73">
        <v>0</v>
      </c>
      <c r="F35" s="73">
        <v>0</v>
      </c>
      <c r="G35" s="74">
        <v>0</v>
      </c>
    </row>
    <row r="36" spans="1:7" s="47" customFormat="1" ht="14.25" customHeight="1">
      <c r="A36" s="66" t="s">
        <v>187</v>
      </c>
      <c r="B36" s="71" t="s">
        <v>188</v>
      </c>
      <c r="C36" s="72" t="s">
        <v>189</v>
      </c>
      <c r="D36" s="73">
        <v>0</v>
      </c>
      <c r="E36" s="73">
        <v>0</v>
      </c>
      <c r="F36" s="73">
        <v>0</v>
      </c>
      <c r="G36" s="74">
        <v>0</v>
      </c>
    </row>
    <row r="37" spans="1:7" s="47" customFormat="1" ht="14.25" customHeight="1">
      <c r="A37" s="66" t="s">
        <v>190</v>
      </c>
      <c r="B37" s="71" t="s">
        <v>191</v>
      </c>
      <c r="C37" s="72" t="s">
        <v>192</v>
      </c>
      <c r="D37" s="73">
        <v>0</v>
      </c>
      <c r="E37" s="73">
        <v>0</v>
      </c>
      <c r="F37" s="73">
        <v>0</v>
      </c>
      <c r="G37" s="74">
        <v>0</v>
      </c>
    </row>
    <row r="38" spans="1:7" s="47" customFormat="1" ht="14.25" customHeight="1">
      <c r="A38" s="66" t="s">
        <v>193</v>
      </c>
      <c r="B38" s="71" t="s">
        <v>194</v>
      </c>
      <c r="C38" s="72" t="s">
        <v>195</v>
      </c>
      <c r="D38" s="73">
        <v>0</v>
      </c>
      <c r="E38" s="73">
        <v>0</v>
      </c>
      <c r="F38" s="73">
        <v>0</v>
      </c>
      <c r="G38" s="74">
        <v>0</v>
      </c>
    </row>
    <row r="39" spans="1:7" s="47" customFormat="1" ht="14.25" customHeight="1">
      <c r="A39" s="66" t="s">
        <v>196</v>
      </c>
      <c r="B39" s="71" t="s">
        <v>197</v>
      </c>
      <c r="C39" s="72" t="s">
        <v>198</v>
      </c>
      <c r="D39" s="73">
        <v>0</v>
      </c>
      <c r="E39" s="73">
        <v>0</v>
      </c>
      <c r="F39" s="73">
        <v>0</v>
      </c>
      <c r="G39" s="74">
        <v>0</v>
      </c>
    </row>
    <row r="40" spans="1:7" s="47" customFormat="1" ht="14.25" customHeight="1">
      <c r="A40" s="66" t="s">
        <v>199</v>
      </c>
      <c r="B40" s="78" t="s">
        <v>200</v>
      </c>
      <c r="C40" s="72" t="s">
        <v>201</v>
      </c>
      <c r="D40" s="79">
        <v>0</v>
      </c>
      <c r="E40" s="79">
        <v>0</v>
      </c>
      <c r="F40" s="79">
        <v>0</v>
      </c>
      <c r="G40" s="80">
        <v>0</v>
      </c>
    </row>
    <row r="41" spans="1:7" s="47" customFormat="1" ht="14.25" customHeight="1">
      <c r="A41" s="81" t="s">
        <v>202</v>
      </c>
      <c r="B41" s="82" t="s">
        <v>203</v>
      </c>
      <c r="C41" s="63"/>
      <c r="D41" s="64">
        <f>SUM(D42:D46)</f>
        <v>526494.22</v>
      </c>
      <c r="E41" s="64">
        <f>SUM(E42:E46)</f>
        <v>0</v>
      </c>
      <c r="F41" s="64">
        <f>SUM(F42:F46)</f>
        <v>538000</v>
      </c>
      <c r="G41" s="65">
        <f>SUM(G42:G46)</f>
        <v>0</v>
      </c>
    </row>
    <row r="42" spans="1:7" s="47" customFormat="1" ht="14.25" customHeight="1">
      <c r="A42" s="66" t="s">
        <v>106</v>
      </c>
      <c r="B42" s="83" t="s">
        <v>204</v>
      </c>
      <c r="C42" s="72" t="s">
        <v>205</v>
      </c>
      <c r="D42" s="73">
        <v>0</v>
      </c>
      <c r="E42" s="73">
        <v>0</v>
      </c>
      <c r="F42" s="73">
        <v>0</v>
      </c>
      <c r="G42" s="74">
        <v>0</v>
      </c>
    </row>
    <row r="43" spans="1:7" s="47" customFormat="1" ht="14.25" customHeight="1">
      <c r="A43" s="66" t="s">
        <v>109</v>
      </c>
      <c r="B43" s="83" t="s">
        <v>206</v>
      </c>
      <c r="C43" s="72" t="s">
        <v>207</v>
      </c>
      <c r="D43" s="73">
        <v>0</v>
      </c>
      <c r="E43" s="73">
        <v>0</v>
      </c>
      <c r="F43" s="73">
        <v>0</v>
      </c>
      <c r="G43" s="74">
        <v>0</v>
      </c>
    </row>
    <row r="44" spans="1:7" s="47" customFormat="1" ht="14.25" customHeight="1">
      <c r="A44" s="66" t="s">
        <v>112</v>
      </c>
      <c r="B44" s="83" t="s">
        <v>208</v>
      </c>
      <c r="C44" s="72" t="s">
        <v>209</v>
      </c>
      <c r="D44" s="73">
        <v>0</v>
      </c>
      <c r="E44" s="73">
        <v>0</v>
      </c>
      <c r="F44" s="73">
        <v>0</v>
      </c>
      <c r="G44" s="74">
        <v>0</v>
      </c>
    </row>
    <row r="45" spans="1:7" s="47" customFormat="1" ht="14.25" customHeight="1">
      <c r="A45" s="66" t="s">
        <v>115</v>
      </c>
      <c r="B45" s="83" t="s">
        <v>210</v>
      </c>
      <c r="C45" s="72" t="s">
        <v>211</v>
      </c>
      <c r="D45" s="73">
        <v>0</v>
      </c>
      <c r="E45" s="73">
        <v>0</v>
      </c>
      <c r="F45" s="73">
        <v>0</v>
      </c>
      <c r="G45" s="74">
        <v>0</v>
      </c>
    </row>
    <row r="46" spans="1:7" s="47" customFormat="1" ht="14.25" customHeight="1">
      <c r="A46" s="66" t="s">
        <v>118</v>
      </c>
      <c r="B46" s="83" t="s">
        <v>212</v>
      </c>
      <c r="C46" s="72" t="s">
        <v>213</v>
      </c>
      <c r="D46" s="73">
        <v>526494.22</v>
      </c>
      <c r="E46" s="73">
        <v>0</v>
      </c>
      <c r="F46" s="73">
        <v>538000</v>
      </c>
      <c r="G46" s="74">
        <v>0</v>
      </c>
    </row>
    <row r="47" spans="1:7" s="47" customFormat="1" ht="16.5" customHeight="1">
      <c r="A47" s="61" t="s">
        <v>214</v>
      </c>
      <c r="B47" s="84" t="s">
        <v>215</v>
      </c>
      <c r="C47" s="85"/>
      <c r="D47" s="64">
        <f>SUM(D48:D49)</f>
        <v>0</v>
      </c>
      <c r="E47" s="64">
        <f>SUM(E48:E49)</f>
        <v>0</v>
      </c>
      <c r="F47" s="64">
        <f>SUM(F48:F49)</f>
        <v>0</v>
      </c>
      <c r="G47" s="65">
        <f>SUM(G48:G49)</f>
        <v>0</v>
      </c>
    </row>
    <row r="48" spans="1:7" s="47" customFormat="1" ht="14.25" customHeight="1">
      <c r="A48" s="66" t="s">
        <v>106</v>
      </c>
      <c r="B48" s="83" t="s">
        <v>216</v>
      </c>
      <c r="C48" s="72" t="s">
        <v>217</v>
      </c>
      <c r="D48" s="73">
        <v>0</v>
      </c>
      <c r="E48" s="73">
        <v>0</v>
      </c>
      <c r="F48" s="73">
        <v>0</v>
      </c>
      <c r="G48" s="74">
        <v>0</v>
      </c>
    </row>
    <row r="49" spans="1:7" s="47" customFormat="1" ht="14.25" customHeight="1">
      <c r="A49" s="66" t="s">
        <v>115</v>
      </c>
      <c r="B49" s="83" t="s">
        <v>218</v>
      </c>
      <c r="C49" s="72" t="s">
        <v>219</v>
      </c>
      <c r="D49" s="73">
        <v>0</v>
      </c>
      <c r="E49" s="73">
        <v>0</v>
      </c>
      <c r="F49" s="73">
        <v>0</v>
      </c>
      <c r="G49" s="74">
        <v>0</v>
      </c>
    </row>
    <row r="50" spans="1:7" s="47" customFormat="1" ht="14.25" customHeight="1">
      <c r="A50" s="81" t="s">
        <v>220</v>
      </c>
      <c r="B50" s="82" t="s">
        <v>221</v>
      </c>
      <c r="C50" s="63"/>
      <c r="D50" s="64">
        <f>SUM(D51:D56)</f>
        <v>0</v>
      </c>
      <c r="E50" s="64">
        <f>SUM(E51:E56)</f>
        <v>0</v>
      </c>
      <c r="F50" s="64">
        <f>SUM(F51:F56)</f>
        <v>0</v>
      </c>
      <c r="G50" s="65">
        <f>SUM(G51:G56)</f>
        <v>0</v>
      </c>
    </row>
    <row r="51" spans="1:7" s="47" customFormat="1" ht="14.25" customHeight="1">
      <c r="A51" s="86" t="s">
        <v>106</v>
      </c>
      <c r="B51" s="87" t="s">
        <v>222</v>
      </c>
      <c r="C51" s="68" t="s">
        <v>223</v>
      </c>
      <c r="D51" s="69">
        <v>0</v>
      </c>
      <c r="E51" s="73">
        <v>0</v>
      </c>
      <c r="F51" s="73">
        <v>0</v>
      </c>
      <c r="G51" s="74">
        <v>0</v>
      </c>
    </row>
    <row r="52" spans="1:7" s="47" customFormat="1" ht="14.25" customHeight="1">
      <c r="A52" s="66" t="s">
        <v>109</v>
      </c>
      <c r="B52" s="87" t="s">
        <v>224</v>
      </c>
      <c r="C52" s="72" t="s">
        <v>225</v>
      </c>
      <c r="D52" s="73">
        <v>0</v>
      </c>
      <c r="E52" s="73">
        <v>0</v>
      </c>
      <c r="F52" s="73">
        <v>0</v>
      </c>
      <c r="G52" s="74">
        <v>0</v>
      </c>
    </row>
    <row r="53" spans="1:7" s="47" customFormat="1" ht="14.25" customHeight="1">
      <c r="A53" s="66" t="s">
        <v>112</v>
      </c>
      <c r="B53" s="87" t="s">
        <v>226</v>
      </c>
      <c r="C53" s="72" t="s">
        <v>227</v>
      </c>
      <c r="D53" s="73">
        <v>0</v>
      </c>
      <c r="E53" s="73">
        <v>0</v>
      </c>
      <c r="F53" s="73">
        <v>0</v>
      </c>
      <c r="G53" s="74">
        <v>0</v>
      </c>
    </row>
    <row r="54" spans="1:7" s="47" customFormat="1" ht="14.25" customHeight="1">
      <c r="A54" s="66" t="s">
        <v>115</v>
      </c>
      <c r="B54" s="87" t="s">
        <v>228</v>
      </c>
      <c r="C54" s="72" t="s">
        <v>229</v>
      </c>
      <c r="D54" s="73">
        <v>0</v>
      </c>
      <c r="E54" s="73">
        <v>0</v>
      </c>
      <c r="F54" s="73">
        <v>0</v>
      </c>
      <c r="G54" s="74">
        <v>0</v>
      </c>
    </row>
    <row r="55" spans="1:7" s="47" customFormat="1" ht="14.25" customHeight="1">
      <c r="A55" s="66" t="s">
        <v>118</v>
      </c>
      <c r="B55" s="87" t="s">
        <v>230</v>
      </c>
      <c r="C55" s="72" t="s">
        <v>231</v>
      </c>
      <c r="D55" s="73">
        <v>0</v>
      </c>
      <c r="E55" s="73">
        <v>0</v>
      </c>
      <c r="F55" s="73">
        <v>0</v>
      </c>
      <c r="G55" s="74">
        <v>0</v>
      </c>
    </row>
    <row r="56" spans="1:7" s="47" customFormat="1" ht="14.25" customHeight="1" thickBot="1">
      <c r="A56" s="88" t="s">
        <v>121</v>
      </c>
      <c r="B56" s="89" t="s">
        <v>232</v>
      </c>
      <c r="C56" s="90" t="s">
        <v>233</v>
      </c>
      <c r="D56" s="91">
        <v>0</v>
      </c>
      <c r="E56" s="91">
        <v>0</v>
      </c>
      <c r="F56" s="91">
        <v>0</v>
      </c>
      <c r="G56" s="92">
        <v>0</v>
      </c>
    </row>
    <row r="57" spans="1:7" s="75" customFormat="1" ht="12.75" customHeight="1" thickBot="1">
      <c r="A57" s="93"/>
      <c r="B57" s="94"/>
      <c r="C57" s="95"/>
      <c r="D57" s="96"/>
      <c r="E57" s="96"/>
      <c r="F57" s="96"/>
      <c r="G57" s="97"/>
    </row>
    <row r="58" spans="1:7" s="47" customFormat="1" ht="12.75" customHeight="1">
      <c r="A58" s="98" t="s">
        <v>234</v>
      </c>
      <c r="B58" s="99" t="s">
        <v>235</v>
      </c>
      <c r="C58" s="57"/>
      <c r="D58" s="58">
        <f>SUM(D59,D84,D91,D100,D104)</f>
        <v>823933.26</v>
      </c>
      <c r="E58" s="58">
        <f>SUM(E59,E84,E91,E100,E104)</f>
        <v>0</v>
      </c>
      <c r="F58" s="58">
        <f>SUM(F59,F84,F91,F100,F104)</f>
        <v>673000</v>
      </c>
      <c r="G58" s="59">
        <f>SUM(G59,G84,G91,G100,G104)</f>
        <v>0</v>
      </c>
    </row>
    <row r="59" spans="1:7" s="47" customFormat="1" ht="12.75" customHeight="1">
      <c r="A59" s="81" t="s">
        <v>104</v>
      </c>
      <c r="B59" s="82" t="s">
        <v>236</v>
      </c>
      <c r="C59" s="63"/>
      <c r="D59" s="64">
        <f>SUM(D60:D83)</f>
        <v>413352</v>
      </c>
      <c r="E59" s="64">
        <f>SUM(E60:E83)</f>
        <v>0</v>
      </c>
      <c r="F59" s="64">
        <f>SUM(F60:F83)</f>
        <v>82000</v>
      </c>
      <c r="G59" s="65">
        <f>SUM(G60:G83)</f>
        <v>0</v>
      </c>
    </row>
    <row r="60" spans="1:7" s="47" customFormat="1" ht="12.75" customHeight="1">
      <c r="A60" s="100" t="s">
        <v>106</v>
      </c>
      <c r="B60" s="101" t="s">
        <v>237</v>
      </c>
      <c r="C60" s="72" t="s">
        <v>238</v>
      </c>
      <c r="D60" s="96">
        <v>0</v>
      </c>
      <c r="E60" s="102">
        <v>0</v>
      </c>
      <c r="F60" s="96">
        <v>0</v>
      </c>
      <c r="G60" s="103">
        <v>0</v>
      </c>
    </row>
    <row r="61" spans="1:7" s="47" customFormat="1" ht="12.75" customHeight="1">
      <c r="A61" s="100" t="s">
        <v>109</v>
      </c>
      <c r="B61" s="104" t="s">
        <v>239</v>
      </c>
      <c r="C61" s="72" t="s">
        <v>240</v>
      </c>
      <c r="D61" s="96">
        <v>92352</v>
      </c>
      <c r="E61" s="105">
        <v>0</v>
      </c>
      <c r="F61" s="96">
        <v>82000</v>
      </c>
      <c r="G61" s="106">
        <v>0</v>
      </c>
    </row>
    <row r="62" spans="1:7" s="47" customFormat="1" ht="12.75" customHeight="1">
      <c r="A62" s="100" t="s">
        <v>112</v>
      </c>
      <c r="B62" s="104" t="s">
        <v>241</v>
      </c>
      <c r="C62" s="72" t="s">
        <v>242</v>
      </c>
      <c r="D62" s="96">
        <v>0</v>
      </c>
      <c r="E62" s="105">
        <v>0</v>
      </c>
      <c r="F62" s="96">
        <v>0</v>
      </c>
      <c r="G62" s="106">
        <v>0</v>
      </c>
    </row>
    <row r="63" spans="1:7" s="47" customFormat="1" ht="12.75" customHeight="1">
      <c r="A63" s="100" t="s">
        <v>115</v>
      </c>
      <c r="B63" s="104" t="s">
        <v>243</v>
      </c>
      <c r="C63" s="72" t="s">
        <v>244</v>
      </c>
      <c r="D63" s="96">
        <v>0</v>
      </c>
      <c r="E63" s="105">
        <v>0</v>
      </c>
      <c r="F63" s="96">
        <v>0</v>
      </c>
      <c r="G63" s="106">
        <v>0</v>
      </c>
    </row>
    <row r="64" spans="1:7" s="47" customFormat="1" ht="12.75" customHeight="1">
      <c r="A64" s="100" t="s">
        <v>118</v>
      </c>
      <c r="B64" s="104" t="s">
        <v>245</v>
      </c>
      <c r="C64" s="72" t="s">
        <v>246</v>
      </c>
      <c r="D64" s="96">
        <v>0</v>
      </c>
      <c r="E64" s="105">
        <v>0</v>
      </c>
      <c r="F64" s="96">
        <v>0</v>
      </c>
      <c r="G64" s="106">
        <v>0</v>
      </c>
    </row>
    <row r="65" spans="1:7" s="47" customFormat="1" ht="12.75" customHeight="1">
      <c r="A65" s="100" t="s">
        <v>124</v>
      </c>
      <c r="B65" s="104" t="s">
        <v>247</v>
      </c>
      <c r="C65" s="72" t="s">
        <v>248</v>
      </c>
      <c r="D65" s="96">
        <v>0</v>
      </c>
      <c r="E65" s="105">
        <v>0</v>
      </c>
      <c r="F65" s="96">
        <v>0</v>
      </c>
      <c r="G65" s="106">
        <v>0</v>
      </c>
    </row>
    <row r="66" spans="1:7" s="47" customFormat="1" ht="12.75" customHeight="1">
      <c r="A66" s="100" t="s">
        <v>127</v>
      </c>
      <c r="B66" s="104" t="s">
        <v>249</v>
      </c>
      <c r="C66" s="72" t="s">
        <v>250</v>
      </c>
      <c r="D66" s="96">
        <v>0</v>
      </c>
      <c r="E66" s="105">
        <v>0</v>
      </c>
      <c r="F66" s="96">
        <v>0</v>
      </c>
      <c r="G66" s="106">
        <v>0</v>
      </c>
    </row>
    <row r="67" spans="1:7" s="47" customFormat="1" ht="12.75" customHeight="1">
      <c r="A67" s="100" t="s">
        <v>130</v>
      </c>
      <c r="B67" s="104" t="s">
        <v>251</v>
      </c>
      <c r="C67" s="72" t="s">
        <v>252</v>
      </c>
      <c r="D67" s="96">
        <v>0</v>
      </c>
      <c r="E67" s="105">
        <v>0</v>
      </c>
      <c r="F67" s="96">
        <v>0</v>
      </c>
      <c r="G67" s="106">
        <v>0</v>
      </c>
    </row>
    <row r="68" spans="1:7" s="47" customFormat="1" ht="12.75" customHeight="1">
      <c r="A68" s="100" t="s">
        <v>133</v>
      </c>
      <c r="B68" s="104" t="s">
        <v>253</v>
      </c>
      <c r="C68" s="72" t="s">
        <v>254</v>
      </c>
      <c r="D68" s="96">
        <v>0</v>
      </c>
      <c r="E68" s="105">
        <v>0</v>
      </c>
      <c r="F68" s="96">
        <v>0</v>
      </c>
      <c r="G68" s="106">
        <v>0</v>
      </c>
    </row>
    <row r="69" spans="1:7" s="47" customFormat="1" ht="12.75" customHeight="1">
      <c r="A69" s="100" t="s">
        <v>136</v>
      </c>
      <c r="B69" s="104" t="s">
        <v>255</v>
      </c>
      <c r="C69" s="72" t="s">
        <v>256</v>
      </c>
      <c r="D69" s="96">
        <v>0</v>
      </c>
      <c r="E69" s="105">
        <v>0</v>
      </c>
      <c r="F69" s="96">
        <v>0</v>
      </c>
      <c r="G69" s="106">
        <v>0</v>
      </c>
    </row>
    <row r="70" spans="1:7" s="47" customFormat="1" ht="12.75" customHeight="1">
      <c r="A70" s="100" t="s">
        <v>139</v>
      </c>
      <c r="B70" s="104" t="s">
        <v>257</v>
      </c>
      <c r="C70" s="72" t="s">
        <v>258</v>
      </c>
      <c r="D70" s="96">
        <v>0</v>
      </c>
      <c r="E70" s="105">
        <v>0</v>
      </c>
      <c r="F70" s="96">
        <v>0</v>
      </c>
      <c r="G70" s="106">
        <v>0</v>
      </c>
    </row>
    <row r="71" spans="1:7" s="47" customFormat="1" ht="12.75" customHeight="1">
      <c r="A71" s="100" t="s">
        <v>142</v>
      </c>
      <c r="B71" s="104" t="s">
        <v>259</v>
      </c>
      <c r="C71" s="72" t="s">
        <v>260</v>
      </c>
      <c r="D71" s="96">
        <v>0</v>
      </c>
      <c r="E71" s="105">
        <v>0</v>
      </c>
      <c r="F71" s="96">
        <v>0</v>
      </c>
      <c r="G71" s="106">
        <v>0</v>
      </c>
    </row>
    <row r="72" spans="1:7" s="47" customFormat="1" ht="12.75" customHeight="1">
      <c r="A72" s="100" t="s">
        <v>145</v>
      </c>
      <c r="B72" s="104" t="s">
        <v>261</v>
      </c>
      <c r="C72" s="72" t="s">
        <v>262</v>
      </c>
      <c r="D72" s="96">
        <v>0</v>
      </c>
      <c r="E72" s="105">
        <v>0</v>
      </c>
      <c r="F72" s="96">
        <v>0</v>
      </c>
      <c r="G72" s="106">
        <v>0</v>
      </c>
    </row>
    <row r="73" spans="1:7" s="47" customFormat="1" ht="12.75" customHeight="1">
      <c r="A73" s="100" t="s">
        <v>148</v>
      </c>
      <c r="B73" s="104" t="s">
        <v>263</v>
      </c>
      <c r="C73" s="72" t="s">
        <v>264</v>
      </c>
      <c r="D73" s="96">
        <v>0</v>
      </c>
      <c r="E73" s="105">
        <v>0</v>
      </c>
      <c r="F73" s="96">
        <v>0</v>
      </c>
      <c r="G73" s="106">
        <v>0</v>
      </c>
    </row>
    <row r="74" spans="1:7" s="47" customFormat="1" ht="12.75" customHeight="1">
      <c r="A74" s="100" t="s">
        <v>151</v>
      </c>
      <c r="B74" s="104" t="s">
        <v>265</v>
      </c>
      <c r="C74" s="72" t="s">
        <v>266</v>
      </c>
      <c r="D74" s="96">
        <v>0</v>
      </c>
      <c r="E74" s="105">
        <v>0</v>
      </c>
      <c r="F74" s="96">
        <v>0</v>
      </c>
      <c r="G74" s="106">
        <v>0</v>
      </c>
    </row>
    <row r="75" spans="1:7" s="47" customFormat="1" ht="12.75" customHeight="1">
      <c r="A75" s="100" t="s">
        <v>154</v>
      </c>
      <c r="B75" s="104" t="s">
        <v>161</v>
      </c>
      <c r="C75" s="72" t="s">
        <v>267</v>
      </c>
      <c r="D75" s="96">
        <v>0</v>
      </c>
      <c r="E75" s="105">
        <v>0</v>
      </c>
      <c r="F75" s="96">
        <v>0</v>
      </c>
      <c r="G75" s="106">
        <v>0</v>
      </c>
    </row>
    <row r="76" spans="1:7" s="47" customFormat="1" ht="12.75" customHeight="1">
      <c r="A76" s="100" t="s">
        <v>157</v>
      </c>
      <c r="B76" s="104" t="s">
        <v>164</v>
      </c>
      <c r="C76" s="72" t="s">
        <v>268</v>
      </c>
      <c r="D76" s="96">
        <v>0</v>
      </c>
      <c r="E76" s="105">
        <v>0</v>
      </c>
      <c r="F76" s="96">
        <v>0</v>
      </c>
      <c r="G76" s="106">
        <v>0</v>
      </c>
    </row>
    <row r="77" spans="1:7" s="47" customFormat="1" ht="12.75" customHeight="1">
      <c r="A77" s="100" t="s">
        <v>160</v>
      </c>
      <c r="B77" s="104" t="s">
        <v>269</v>
      </c>
      <c r="C77" s="72" t="s">
        <v>270</v>
      </c>
      <c r="D77" s="96">
        <v>0</v>
      </c>
      <c r="E77" s="105">
        <v>0</v>
      </c>
      <c r="F77" s="96">
        <v>0</v>
      </c>
      <c r="G77" s="106">
        <v>0</v>
      </c>
    </row>
    <row r="78" spans="1:7" s="47" customFormat="1" ht="12.75" customHeight="1">
      <c r="A78" s="100" t="s">
        <v>163</v>
      </c>
      <c r="B78" s="104" t="s">
        <v>271</v>
      </c>
      <c r="C78" s="72" t="s">
        <v>272</v>
      </c>
      <c r="D78" s="96">
        <v>0</v>
      </c>
      <c r="E78" s="105">
        <v>0</v>
      </c>
      <c r="F78" s="96">
        <v>0</v>
      </c>
      <c r="G78" s="106">
        <v>0</v>
      </c>
    </row>
    <row r="79" spans="1:7" s="47" customFormat="1" ht="15" customHeight="1">
      <c r="A79" s="107" t="s">
        <v>166</v>
      </c>
      <c r="B79" s="108" t="s">
        <v>273</v>
      </c>
      <c r="C79" s="72" t="s">
        <v>274</v>
      </c>
      <c r="D79" s="96">
        <v>0</v>
      </c>
      <c r="E79" s="105">
        <v>0</v>
      </c>
      <c r="F79" s="96">
        <v>0</v>
      </c>
      <c r="G79" s="106">
        <v>0</v>
      </c>
    </row>
    <row r="80" spans="1:7" s="47" customFormat="1" ht="27.75" customHeight="1">
      <c r="A80" s="107" t="s">
        <v>169</v>
      </c>
      <c r="B80" s="109" t="s">
        <v>275</v>
      </c>
      <c r="C80" s="110" t="s">
        <v>276</v>
      </c>
      <c r="D80" s="96">
        <v>136000</v>
      </c>
      <c r="E80" s="105">
        <v>0</v>
      </c>
      <c r="F80" s="96">
        <v>0</v>
      </c>
      <c r="G80" s="106">
        <v>0</v>
      </c>
    </row>
    <row r="81" spans="1:7" s="47" customFormat="1" ht="12.75" customHeight="1">
      <c r="A81" s="100" t="s">
        <v>172</v>
      </c>
      <c r="B81" s="104" t="s">
        <v>277</v>
      </c>
      <c r="C81" s="111" t="s">
        <v>278</v>
      </c>
      <c r="D81" s="96">
        <v>0</v>
      </c>
      <c r="E81" s="105">
        <v>0</v>
      </c>
      <c r="F81" s="96">
        <v>0</v>
      </c>
      <c r="G81" s="106">
        <v>0</v>
      </c>
    </row>
    <row r="82" spans="1:7" s="47" customFormat="1" ht="12.75" customHeight="1">
      <c r="A82" s="100" t="s">
        <v>175</v>
      </c>
      <c r="B82" s="104" t="s">
        <v>279</v>
      </c>
      <c r="C82" s="112" t="s">
        <v>280</v>
      </c>
      <c r="D82" s="96">
        <v>185000</v>
      </c>
      <c r="E82" s="105">
        <v>0</v>
      </c>
      <c r="F82" s="96">
        <v>0</v>
      </c>
      <c r="G82" s="106">
        <v>0</v>
      </c>
    </row>
    <row r="83" spans="1:7" s="47" customFormat="1" ht="12.75" customHeight="1">
      <c r="A83" s="100" t="s">
        <v>178</v>
      </c>
      <c r="B83" s="113" t="s">
        <v>281</v>
      </c>
      <c r="C83" s="114" t="s">
        <v>282</v>
      </c>
      <c r="D83" s="96">
        <v>0</v>
      </c>
      <c r="E83" s="105">
        <v>0</v>
      </c>
      <c r="F83" s="96">
        <v>0</v>
      </c>
      <c r="G83" s="106">
        <v>0</v>
      </c>
    </row>
    <row r="84" spans="1:7" s="47" customFormat="1" ht="12.75" customHeight="1">
      <c r="A84" s="81" t="s">
        <v>202</v>
      </c>
      <c r="B84" s="82" t="s">
        <v>283</v>
      </c>
      <c r="C84" s="63"/>
      <c r="D84" s="115">
        <f>SUM(D85:D90)</f>
        <v>410581.26</v>
      </c>
      <c r="E84" s="64">
        <f>SUM(E85:E90)</f>
        <v>0</v>
      </c>
      <c r="F84" s="116">
        <f>SUM(F85:F90)</f>
        <v>591000</v>
      </c>
      <c r="G84" s="65">
        <f>SUM(G85:G90)</f>
        <v>0</v>
      </c>
    </row>
    <row r="85" spans="1:7" s="47" customFormat="1" ht="12.75" customHeight="1">
      <c r="A85" s="100" t="s">
        <v>106</v>
      </c>
      <c r="B85" s="117" t="s">
        <v>284</v>
      </c>
      <c r="C85" s="72" t="s">
        <v>285</v>
      </c>
      <c r="D85" s="96">
        <v>0</v>
      </c>
      <c r="E85" s="105">
        <v>0</v>
      </c>
      <c r="F85" s="96">
        <v>0</v>
      </c>
      <c r="G85" s="106">
        <v>0</v>
      </c>
    </row>
    <row r="86" spans="1:7" s="47" customFormat="1" ht="12.75" customHeight="1">
      <c r="A86" s="100" t="s">
        <v>109</v>
      </c>
      <c r="B86" s="117" t="s">
        <v>206</v>
      </c>
      <c r="C86" s="72" t="s">
        <v>286</v>
      </c>
      <c r="D86" s="96">
        <v>187.26</v>
      </c>
      <c r="E86" s="105">
        <v>0</v>
      </c>
      <c r="F86" s="96">
        <v>1000</v>
      </c>
      <c r="G86" s="106">
        <v>0</v>
      </c>
    </row>
    <row r="87" spans="1:7" s="47" customFormat="1" ht="12.75" customHeight="1">
      <c r="A87" s="100" t="s">
        <v>112</v>
      </c>
      <c r="B87" s="117" t="s">
        <v>287</v>
      </c>
      <c r="C87" s="72" t="s">
        <v>288</v>
      </c>
      <c r="D87" s="96">
        <v>0</v>
      </c>
      <c r="E87" s="105">
        <v>0</v>
      </c>
      <c r="F87" s="96">
        <v>0</v>
      </c>
      <c r="G87" s="106">
        <v>0</v>
      </c>
    </row>
    <row r="88" spans="1:7" s="47" customFormat="1" ht="12.75" customHeight="1">
      <c r="A88" s="100" t="s">
        <v>115</v>
      </c>
      <c r="B88" s="117" t="s">
        <v>289</v>
      </c>
      <c r="C88" s="72" t="s">
        <v>290</v>
      </c>
      <c r="D88" s="96">
        <v>0</v>
      </c>
      <c r="E88" s="105">
        <v>0</v>
      </c>
      <c r="F88" s="96">
        <v>0</v>
      </c>
      <c r="G88" s="106">
        <v>0</v>
      </c>
    </row>
    <row r="89" spans="1:7" s="47" customFormat="1" ht="12.75" customHeight="1">
      <c r="A89" s="100" t="s">
        <v>118</v>
      </c>
      <c r="B89" s="117" t="s">
        <v>291</v>
      </c>
      <c r="C89" s="72" t="s">
        <v>292</v>
      </c>
      <c r="D89" s="96">
        <v>0</v>
      </c>
      <c r="E89" s="105">
        <v>0</v>
      </c>
      <c r="F89" s="96">
        <v>0</v>
      </c>
      <c r="G89" s="106">
        <v>0</v>
      </c>
    </row>
    <row r="90" spans="1:7" s="47" customFormat="1" ht="12.75" customHeight="1">
      <c r="A90" s="100" t="s">
        <v>121</v>
      </c>
      <c r="B90" s="117" t="s">
        <v>293</v>
      </c>
      <c r="C90" s="72" t="s">
        <v>294</v>
      </c>
      <c r="D90" s="96">
        <v>410394</v>
      </c>
      <c r="E90" s="105">
        <v>0</v>
      </c>
      <c r="F90" s="96">
        <v>590000</v>
      </c>
      <c r="G90" s="106">
        <v>0</v>
      </c>
    </row>
    <row r="91" spans="1:7" s="47" customFormat="1" ht="12.75" customHeight="1">
      <c r="A91" s="81" t="s">
        <v>214</v>
      </c>
      <c r="B91" s="82" t="s">
        <v>295</v>
      </c>
      <c r="C91" s="63"/>
      <c r="D91" s="115">
        <f>SUM(D92:D99)</f>
        <v>0</v>
      </c>
      <c r="E91" s="64">
        <f>SUM(E92:E99)</f>
        <v>0</v>
      </c>
      <c r="F91" s="116">
        <f>SUM(F92:F99)</f>
        <v>0</v>
      </c>
      <c r="G91" s="65">
        <f>SUM(G92:G99)</f>
        <v>0</v>
      </c>
    </row>
    <row r="92" spans="1:7" s="47" customFormat="1" ht="12.75" customHeight="1">
      <c r="A92" s="100" t="s">
        <v>106</v>
      </c>
      <c r="B92" s="101" t="s">
        <v>296</v>
      </c>
      <c r="C92" s="118" t="s">
        <v>297</v>
      </c>
      <c r="D92" s="96">
        <v>0</v>
      </c>
      <c r="E92" s="105">
        <v>0</v>
      </c>
      <c r="F92" s="96">
        <v>0</v>
      </c>
      <c r="G92" s="106">
        <v>0</v>
      </c>
    </row>
    <row r="93" spans="1:7" s="47" customFormat="1" ht="12.75" customHeight="1">
      <c r="A93" s="100" t="s">
        <v>109</v>
      </c>
      <c r="B93" s="104" t="s">
        <v>298</v>
      </c>
      <c r="C93" s="112" t="s">
        <v>299</v>
      </c>
      <c r="D93" s="96">
        <v>0</v>
      </c>
      <c r="E93" s="105">
        <v>0</v>
      </c>
      <c r="F93" s="96">
        <v>0</v>
      </c>
      <c r="G93" s="106">
        <v>0</v>
      </c>
    </row>
    <row r="94" spans="1:7" s="47" customFormat="1" ht="12.75" customHeight="1">
      <c r="A94" s="100" t="s">
        <v>112</v>
      </c>
      <c r="B94" s="104" t="s">
        <v>300</v>
      </c>
      <c r="C94" s="112" t="s">
        <v>301</v>
      </c>
      <c r="D94" s="96">
        <v>0</v>
      </c>
      <c r="E94" s="105">
        <v>0</v>
      </c>
      <c r="F94" s="96">
        <v>0</v>
      </c>
      <c r="G94" s="106">
        <v>0</v>
      </c>
    </row>
    <row r="95" spans="1:7" s="47" customFormat="1" ht="12.75" customHeight="1">
      <c r="A95" s="100" t="s">
        <v>115</v>
      </c>
      <c r="B95" s="104" t="s">
        <v>302</v>
      </c>
      <c r="C95" s="112" t="s">
        <v>303</v>
      </c>
      <c r="D95" s="96">
        <v>0</v>
      </c>
      <c r="E95" s="105">
        <v>0</v>
      </c>
      <c r="F95" s="96">
        <v>0</v>
      </c>
      <c r="G95" s="106">
        <v>0</v>
      </c>
    </row>
    <row r="96" spans="1:7" s="47" customFormat="1" ht="12.75" customHeight="1">
      <c r="A96" s="100" t="s">
        <v>118</v>
      </c>
      <c r="B96" s="104" t="s">
        <v>304</v>
      </c>
      <c r="C96" s="112" t="s">
        <v>305</v>
      </c>
      <c r="D96" s="96">
        <v>0</v>
      </c>
      <c r="E96" s="105">
        <v>0</v>
      </c>
      <c r="F96" s="96">
        <v>0</v>
      </c>
      <c r="G96" s="106">
        <v>0</v>
      </c>
    </row>
    <row r="97" spans="1:7" s="47" customFormat="1" ht="12.75" customHeight="1">
      <c r="A97" s="100" t="s">
        <v>121</v>
      </c>
      <c r="B97" s="104" t="s">
        <v>306</v>
      </c>
      <c r="C97" s="112" t="s">
        <v>307</v>
      </c>
      <c r="D97" s="96">
        <v>0</v>
      </c>
      <c r="E97" s="105">
        <v>0</v>
      </c>
      <c r="F97" s="96">
        <v>0</v>
      </c>
      <c r="G97" s="106">
        <v>0</v>
      </c>
    </row>
    <row r="98" spans="1:7" s="47" customFormat="1" ht="12.75" customHeight="1">
      <c r="A98" s="100" t="s">
        <v>124</v>
      </c>
      <c r="B98" s="104" t="s">
        <v>308</v>
      </c>
      <c r="C98" s="112" t="s">
        <v>309</v>
      </c>
      <c r="D98" s="96">
        <v>0</v>
      </c>
      <c r="E98" s="105">
        <v>0</v>
      </c>
      <c r="F98" s="96">
        <v>0</v>
      </c>
      <c r="G98" s="106">
        <v>0</v>
      </c>
    </row>
    <row r="99" spans="1:7" s="47" customFormat="1" ht="12.75" customHeight="1">
      <c r="A99" s="100" t="s">
        <v>130</v>
      </c>
      <c r="B99" s="119" t="s">
        <v>310</v>
      </c>
      <c r="C99" s="120" t="s">
        <v>311</v>
      </c>
      <c r="D99" s="96">
        <v>0</v>
      </c>
      <c r="E99" s="105">
        <v>0</v>
      </c>
      <c r="F99" s="96">
        <v>0</v>
      </c>
      <c r="G99" s="106">
        <v>0</v>
      </c>
    </row>
    <row r="100" spans="1:7" s="47" customFormat="1" ht="18" customHeight="1">
      <c r="A100" s="61" t="s">
        <v>220</v>
      </c>
      <c r="B100" s="84" t="s">
        <v>312</v>
      </c>
      <c r="C100" s="85"/>
      <c r="D100" s="115">
        <f>SUM(D101:D103)</f>
        <v>0</v>
      </c>
      <c r="E100" s="64">
        <f>SUM(E101:E103)</f>
        <v>0</v>
      </c>
      <c r="F100" s="116">
        <f>SUM(F101:F103)</f>
        <v>0</v>
      </c>
      <c r="G100" s="65">
        <f>SUM(G101:G103)</f>
        <v>0</v>
      </c>
    </row>
    <row r="101" spans="1:7" s="47" customFormat="1" ht="12.75" customHeight="1">
      <c r="A101" s="121" t="s">
        <v>106</v>
      </c>
      <c r="B101" s="122" t="s">
        <v>313</v>
      </c>
      <c r="C101" s="123" t="s">
        <v>314</v>
      </c>
      <c r="D101" s="96">
        <v>0</v>
      </c>
      <c r="E101" s="105">
        <v>0</v>
      </c>
      <c r="F101" s="96">
        <v>0</v>
      </c>
      <c r="G101" s="106">
        <v>0</v>
      </c>
    </row>
    <row r="102" spans="1:7" s="47" customFormat="1" ht="12.75" customHeight="1">
      <c r="A102" s="121" t="s">
        <v>112</v>
      </c>
      <c r="B102" s="122" t="s">
        <v>315</v>
      </c>
      <c r="C102" s="123" t="s">
        <v>316</v>
      </c>
      <c r="D102" s="96">
        <v>0</v>
      </c>
      <c r="E102" s="105">
        <v>0</v>
      </c>
      <c r="F102" s="96">
        <v>0</v>
      </c>
      <c r="G102" s="106">
        <v>0</v>
      </c>
    </row>
    <row r="103" spans="1:7" s="47" customFormat="1" ht="12.75" customHeight="1">
      <c r="A103" s="121" t="s">
        <v>115</v>
      </c>
      <c r="B103" s="122" t="s">
        <v>317</v>
      </c>
      <c r="C103" s="123" t="s">
        <v>318</v>
      </c>
      <c r="D103" s="96">
        <v>0</v>
      </c>
      <c r="E103" s="105">
        <v>0</v>
      </c>
      <c r="F103" s="96">
        <v>0</v>
      </c>
      <c r="G103" s="106">
        <v>0</v>
      </c>
    </row>
    <row r="104" spans="1:7" s="47" customFormat="1" ht="12.75" customHeight="1">
      <c r="A104" s="81" t="s">
        <v>319</v>
      </c>
      <c r="B104" s="82" t="s">
        <v>320</v>
      </c>
      <c r="C104" s="63"/>
      <c r="D104" s="115">
        <f>SUM(D105:D110)</f>
        <v>0</v>
      </c>
      <c r="E104" s="64">
        <f>SUM(E105:E110)</f>
        <v>0</v>
      </c>
      <c r="F104" s="116">
        <f>SUM(F105:F110)</f>
        <v>0</v>
      </c>
      <c r="G104" s="65">
        <f>SUM(G105:G110)</f>
        <v>0</v>
      </c>
    </row>
    <row r="105" spans="1:7" s="47" customFormat="1" ht="12.75" customHeight="1">
      <c r="A105" s="100" t="s">
        <v>106</v>
      </c>
      <c r="B105" s="124" t="s">
        <v>321</v>
      </c>
      <c r="C105" s="118" t="s">
        <v>322</v>
      </c>
      <c r="D105" s="96">
        <v>0</v>
      </c>
      <c r="E105" s="105">
        <v>0</v>
      </c>
      <c r="F105" s="96">
        <v>0</v>
      </c>
      <c r="G105" s="106">
        <v>0</v>
      </c>
    </row>
    <row r="106" spans="1:7" s="47" customFormat="1" ht="12.75" customHeight="1">
      <c r="A106" s="100" t="s">
        <v>109</v>
      </c>
      <c r="B106" s="125" t="s">
        <v>323</v>
      </c>
      <c r="C106" s="112" t="s">
        <v>324</v>
      </c>
      <c r="D106" s="96">
        <v>0</v>
      </c>
      <c r="E106" s="105">
        <v>0</v>
      </c>
      <c r="F106" s="96">
        <v>0</v>
      </c>
      <c r="G106" s="106">
        <v>0</v>
      </c>
    </row>
    <row r="107" spans="1:7" s="47" customFormat="1" ht="12.75" customHeight="1">
      <c r="A107" s="100" t="s">
        <v>112</v>
      </c>
      <c r="B107" s="125" t="s">
        <v>325</v>
      </c>
      <c r="C107" s="112" t="s">
        <v>326</v>
      </c>
      <c r="D107" s="96">
        <v>0</v>
      </c>
      <c r="E107" s="105">
        <v>0</v>
      </c>
      <c r="F107" s="96">
        <v>0</v>
      </c>
      <c r="G107" s="106">
        <v>0</v>
      </c>
    </row>
    <row r="108" spans="1:7" s="47" customFormat="1" ht="12.75" customHeight="1">
      <c r="A108" s="100" t="s">
        <v>115</v>
      </c>
      <c r="B108" s="125" t="s">
        <v>327</v>
      </c>
      <c r="C108" s="112" t="s">
        <v>328</v>
      </c>
      <c r="D108" s="96">
        <v>0</v>
      </c>
      <c r="E108" s="105">
        <v>0</v>
      </c>
      <c r="F108" s="96">
        <v>0</v>
      </c>
      <c r="G108" s="106">
        <v>0</v>
      </c>
    </row>
    <row r="109" spans="1:7" s="47" customFormat="1" ht="12.75" customHeight="1">
      <c r="A109" s="100" t="s">
        <v>118</v>
      </c>
      <c r="B109" s="125" t="s">
        <v>329</v>
      </c>
      <c r="C109" s="112" t="s">
        <v>330</v>
      </c>
      <c r="D109" s="96">
        <v>0</v>
      </c>
      <c r="E109" s="105">
        <v>0</v>
      </c>
      <c r="F109" s="96">
        <v>0</v>
      </c>
      <c r="G109" s="106">
        <v>0</v>
      </c>
    </row>
    <row r="110" spans="1:7" s="47" customFormat="1" ht="12.75" customHeight="1" thickBot="1">
      <c r="A110" s="126" t="s">
        <v>121</v>
      </c>
      <c r="B110" s="127" t="s">
        <v>331</v>
      </c>
      <c r="C110" s="128" t="s">
        <v>332</v>
      </c>
      <c r="D110" s="129">
        <v>0</v>
      </c>
      <c r="E110" s="130">
        <v>0</v>
      </c>
      <c r="F110" s="129">
        <v>0</v>
      </c>
      <c r="G110" s="131">
        <v>0</v>
      </c>
    </row>
    <row r="111" spans="1:7" s="47" customFormat="1" ht="12.75" customHeight="1">
      <c r="A111" s="132" t="s">
        <v>333</v>
      </c>
      <c r="B111" s="133" t="s">
        <v>334</v>
      </c>
      <c r="C111" s="134"/>
      <c r="D111" s="135"/>
      <c r="E111" s="136"/>
      <c r="F111" s="136"/>
      <c r="G111" s="137"/>
    </row>
    <row r="112" spans="1:7" s="47" customFormat="1" ht="12.75" customHeight="1">
      <c r="A112" s="138" t="s">
        <v>106</v>
      </c>
      <c r="B112" s="139" t="s">
        <v>335</v>
      </c>
      <c r="C112" s="140" t="s">
        <v>336</v>
      </c>
      <c r="D112" s="141">
        <f>D58-D7</f>
        <v>-121509608.45</v>
      </c>
      <c r="E112" s="141">
        <f>E58-E7</f>
        <v>0</v>
      </c>
      <c r="F112" s="141">
        <f>F58-F7</f>
        <v>-90856000</v>
      </c>
      <c r="G112" s="65">
        <f>G58-G7</f>
        <v>0</v>
      </c>
    </row>
    <row r="113" spans="1:7" s="47" customFormat="1" ht="12.75" customHeight="1">
      <c r="A113" s="100" t="s">
        <v>109</v>
      </c>
      <c r="B113" s="122" t="s">
        <v>337</v>
      </c>
      <c r="C113" s="72" t="s">
        <v>338</v>
      </c>
      <c r="D113" s="96">
        <v>0</v>
      </c>
      <c r="E113" s="102">
        <v>0</v>
      </c>
      <c r="F113" s="96">
        <v>0</v>
      </c>
      <c r="G113" s="142">
        <v>0</v>
      </c>
    </row>
    <row r="114" spans="1:7" s="47" customFormat="1" ht="12.75" customHeight="1">
      <c r="A114" s="100" t="s">
        <v>112</v>
      </c>
      <c r="B114" s="122" t="s">
        <v>339</v>
      </c>
      <c r="C114" s="72" t="s">
        <v>340</v>
      </c>
      <c r="D114" s="96">
        <v>0</v>
      </c>
      <c r="E114" s="143">
        <v>0</v>
      </c>
      <c r="F114" s="96">
        <v>0</v>
      </c>
      <c r="G114" s="144">
        <v>0</v>
      </c>
    </row>
    <row r="115" spans="1:7" s="47" customFormat="1" ht="12.75" customHeight="1" thickBot="1">
      <c r="A115" s="145" t="s">
        <v>115</v>
      </c>
      <c r="B115" s="146" t="s">
        <v>341</v>
      </c>
      <c r="C115" s="147" t="s">
        <v>336</v>
      </c>
      <c r="D115" s="148">
        <f>D112-SUM(D113,D114)</f>
        <v>-121509608.45</v>
      </c>
      <c r="E115" s="148">
        <f>E112-SUM(E113,E114)</f>
        <v>0</v>
      </c>
      <c r="F115" s="148">
        <f>F112-SUM(F113,F114)</f>
        <v>-90856000</v>
      </c>
      <c r="G115" s="149">
        <f>G112-SUM(G113,G114)</f>
        <v>0</v>
      </c>
    </row>
    <row r="116" spans="1:7" s="47" customFormat="1" ht="12.75" customHeight="1">
      <c r="A116" s="150"/>
      <c r="B116" s="151"/>
      <c r="C116" s="152"/>
      <c r="D116" s="153"/>
      <c r="E116" s="153"/>
      <c r="F116" s="154"/>
      <c r="G116" s="155"/>
    </row>
    <row r="117" ht="15">
      <c r="A117" t="s">
        <v>342</v>
      </c>
    </row>
    <row r="118" spans="2:3" ht="15">
      <c r="B118" s="156"/>
      <c r="C118" s="156"/>
    </row>
  </sheetData>
  <sheetProtection/>
  <mergeCells count="5">
    <mergeCell ref="A1:B1"/>
    <mergeCell ref="A3:G3"/>
    <mergeCell ref="B5:B6"/>
    <mergeCell ref="D5:E5"/>
    <mergeCell ref="F5:G5"/>
  </mergeCells>
  <printOptions horizontalCentered="1"/>
  <pageMargins left="0" right="0" top="0.7874015748031497" bottom="0" header="0.31496062992125984" footer="0.31496062992125984"/>
  <pageSetup fitToHeight="1" fitToWidth="1" horizontalDpi="1200" verticalDpi="12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40.7109375" style="4" customWidth="1"/>
    <col min="3" max="3" width="14.8515625" style="0" customWidth="1"/>
    <col min="4" max="4" width="14.57421875" style="0" customWidth="1"/>
    <col min="5" max="5" width="16.00390625" style="0" customWidth="1"/>
    <col min="6" max="6" width="13.8515625" style="2" customWidth="1"/>
    <col min="7" max="7" width="17.8515625" style="0" customWidth="1"/>
  </cols>
  <sheetData>
    <row r="1" spans="1:7" ht="18">
      <c r="A1" s="1" t="s">
        <v>0</v>
      </c>
      <c r="G1" s="3" t="s">
        <v>1</v>
      </c>
    </row>
    <row r="2" ht="15.75" thickBot="1"/>
    <row r="3" spans="1:7" ht="44.25" customHeight="1" thickBot="1">
      <c r="A3" s="5" t="s">
        <v>2</v>
      </c>
      <c r="B3" s="6"/>
      <c r="C3" s="7" t="s">
        <v>3</v>
      </c>
      <c r="D3" s="7" t="s">
        <v>4</v>
      </c>
      <c r="E3" s="7" t="s">
        <v>5</v>
      </c>
      <c r="F3" s="8" t="s">
        <v>6</v>
      </c>
      <c r="G3" s="9" t="s">
        <v>7</v>
      </c>
    </row>
    <row r="4" spans="1:7" ht="11.25" customHeight="1" thickBot="1">
      <c r="A4" s="10"/>
      <c r="B4" s="11"/>
      <c r="C4" s="12"/>
      <c r="D4" s="12"/>
      <c r="E4" s="12"/>
      <c r="F4" s="13"/>
      <c r="G4" s="14"/>
    </row>
    <row r="5" spans="1:7" ht="15.75" thickBot="1">
      <c r="A5" s="15" t="s">
        <v>8</v>
      </c>
      <c r="B5" s="16" t="s">
        <v>9</v>
      </c>
      <c r="C5" s="17">
        <v>66000</v>
      </c>
      <c r="D5" s="17">
        <v>66000</v>
      </c>
      <c r="E5" s="17">
        <v>92352</v>
      </c>
      <c r="F5" s="18">
        <f>E5*100/D5</f>
        <v>139.92727272727274</v>
      </c>
      <c r="G5" s="19">
        <f>E5-D5</f>
        <v>26352</v>
      </c>
    </row>
    <row r="6" spans="1:7" ht="15.75" thickBot="1">
      <c r="A6" s="15" t="s">
        <v>10</v>
      </c>
      <c r="B6" s="20" t="s">
        <v>11</v>
      </c>
      <c r="C6" s="21"/>
      <c r="D6" s="21"/>
      <c r="E6" s="21">
        <v>187.26</v>
      </c>
      <c r="F6" s="22">
        <v>0</v>
      </c>
      <c r="G6" s="21">
        <f aca="true" t="shared" si="0" ref="G6:G11">E6-D6</f>
        <v>187.26</v>
      </c>
    </row>
    <row r="7" spans="1:7" ht="15.75" thickBot="1">
      <c r="A7" s="15" t="s">
        <v>12</v>
      </c>
      <c r="B7" s="20" t="s">
        <v>13</v>
      </c>
      <c r="C7" s="21"/>
      <c r="D7" s="21"/>
      <c r="E7" s="21">
        <v>410394</v>
      </c>
      <c r="F7" s="22">
        <v>0</v>
      </c>
      <c r="G7" s="21">
        <f t="shared" si="0"/>
        <v>410394</v>
      </c>
    </row>
    <row r="8" spans="1:7" ht="15.75" thickBot="1">
      <c r="A8" s="15" t="s">
        <v>14</v>
      </c>
      <c r="B8" s="20" t="s">
        <v>15</v>
      </c>
      <c r="C8" s="21"/>
      <c r="D8" s="21"/>
      <c r="E8" s="21">
        <v>8745.53</v>
      </c>
      <c r="F8" s="22">
        <v>0</v>
      </c>
      <c r="G8" s="21">
        <f t="shared" si="0"/>
        <v>8745.53</v>
      </c>
    </row>
    <row r="9" spans="1:7" ht="15.75" thickBot="1">
      <c r="A9" s="15" t="s">
        <v>16</v>
      </c>
      <c r="B9" s="20" t="s">
        <v>17</v>
      </c>
      <c r="C9" s="21"/>
      <c r="D9" s="21"/>
      <c r="E9" s="21">
        <v>136000</v>
      </c>
      <c r="F9" s="22">
        <v>0</v>
      </c>
      <c r="G9" s="21">
        <f t="shared" si="0"/>
        <v>136000</v>
      </c>
    </row>
    <row r="10" spans="1:7" ht="15.75" thickBot="1">
      <c r="A10" s="15" t="s">
        <v>18</v>
      </c>
      <c r="B10" s="20" t="s">
        <v>19</v>
      </c>
      <c r="C10" s="21"/>
      <c r="D10" s="21"/>
      <c r="E10" s="21">
        <v>103624</v>
      </c>
      <c r="F10" s="22">
        <v>0</v>
      </c>
      <c r="G10" s="21">
        <f t="shared" si="0"/>
        <v>103624</v>
      </c>
    </row>
    <row r="11" spans="1:7" ht="15.75" thickBot="1">
      <c r="A11" s="23" t="s">
        <v>20</v>
      </c>
      <c r="B11" s="24" t="s">
        <v>21</v>
      </c>
      <c r="C11" s="25"/>
      <c r="D11" s="25"/>
      <c r="E11" s="25">
        <v>185000</v>
      </c>
      <c r="F11" s="22">
        <v>0</v>
      </c>
      <c r="G11" s="21">
        <f t="shared" si="0"/>
        <v>185000</v>
      </c>
    </row>
    <row r="12" spans="1:7" ht="15.75" thickBot="1">
      <c r="A12" s="26" t="s">
        <v>22</v>
      </c>
      <c r="B12" s="27" t="s">
        <v>23</v>
      </c>
      <c r="C12" s="28">
        <f>SUM(C5:C11)</f>
        <v>66000</v>
      </c>
      <c r="D12" s="28">
        <f>SUM(D5:D11)</f>
        <v>66000</v>
      </c>
      <c r="E12" s="29">
        <f>SUM(E5:E11)</f>
        <v>936302.79</v>
      </c>
      <c r="F12" s="30">
        <f>E12*100/D12</f>
        <v>1418.6405909090909</v>
      </c>
      <c r="G12" s="31">
        <f>SUM(G5:G11)</f>
        <v>870302.79</v>
      </c>
    </row>
    <row r="13" spans="1:7" ht="15.75" thickBot="1">
      <c r="A13" s="15" t="s">
        <v>24</v>
      </c>
      <c r="B13" s="20" t="s">
        <v>25</v>
      </c>
      <c r="C13" s="21">
        <v>26515000</v>
      </c>
      <c r="D13" s="21">
        <v>29421000</v>
      </c>
      <c r="E13" s="21">
        <v>29421000</v>
      </c>
      <c r="F13" s="32">
        <f aca="true" t="shared" si="1" ref="F13:F44">E13*100/D13</f>
        <v>100</v>
      </c>
      <c r="G13" s="33">
        <f aca="true" t="shared" si="2" ref="G13:G44">E13-D13</f>
        <v>0</v>
      </c>
    </row>
    <row r="14" spans="1:7" ht="15.75" thickBot="1">
      <c r="A14" s="15" t="s">
        <v>26</v>
      </c>
      <c r="B14" s="20" t="s">
        <v>27</v>
      </c>
      <c r="C14" s="21">
        <v>1266000</v>
      </c>
      <c r="D14" s="34">
        <v>1266000</v>
      </c>
      <c r="E14" s="35">
        <v>1266000</v>
      </c>
      <c r="F14" s="36">
        <f t="shared" si="1"/>
        <v>100</v>
      </c>
      <c r="G14" s="33">
        <f t="shared" si="2"/>
        <v>0</v>
      </c>
    </row>
    <row r="15" spans="1:7" ht="15.75" thickBot="1">
      <c r="A15" s="15" t="s">
        <v>28</v>
      </c>
      <c r="B15" s="20" t="s">
        <v>29</v>
      </c>
      <c r="C15" s="21">
        <v>6960000</v>
      </c>
      <c r="D15" s="34">
        <v>7687000</v>
      </c>
      <c r="E15" s="35">
        <v>7687000</v>
      </c>
      <c r="F15" s="37">
        <f t="shared" si="1"/>
        <v>100</v>
      </c>
      <c r="G15" s="38">
        <f t="shared" si="2"/>
        <v>0</v>
      </c>
    </row>
    <row r="16" spans="1:7" ht="15.75" thickBot="1">
      <c r="A16" s="15" t="s">
        <v>30</v>
      </c>
      <c r="B16" s="20" t="s">
        <v>31</v>
      </c>
      <c r="C16" s="21">
        <v>2485000</v>
      </c>
      <c r="D16" s="34">
        <v>2747000</v>
      </c>
      <c r="E16" s="17">
        <v>2747000</v>
      </c>
      <c r="F16" s="32">
        <f>E16*100/D16</f>
        <v>100</v>
      </c>
      <c r="G16" s="33">
        <f>E16-D16</f>
        <v>0</v>
      </c>
    </row>
    <row r="17" spans="1:7" ht="15.75" thickBot="1">
      <c r="A17" s="15" t="s">
        <v>32</v>
      </c>
      <c r="B17" s="20" t="s">
        <v>33</v>
      </c>
      <c r="C17" s="21">
        <v>3150000</v>
      </c>
      <c r="D17" s="34">
        <v>3354650</v>
      </c>
      <c r="E17" s="17">
        <v>3354640.66</v>
      </c>
      <c r="F17" s="36">
        <f>E17*100/D17</f>
        <v>99.99972158049275</v>
      </c>
      <c r="G17" s="33">
        <f>E17-D17</f>
        <v>-9.339999999850988</v>
      </c>
    </row>
    <row r="18" spans="1:7" ht="15.75" thickBot="1">
      <c r="A18" s="15" t="s">
        <v>34</v>
      </c>
      <c r="B18" s="20" t="s">
        <v>35</v>
      </c>
      <c r="C18" s="21">
        <v>50000</v>
      </c>
      <c r="D18" s="34">
        <v>4570</v>
      </c>
      <c r="E18" s="17">
        <v>4551</v>
      </c>
      <c r="F18" s="37">
        <f>E18*100/D18</f>
        <v>99.58424507658643</v>
      </c>
      <c r="G18" s="38">
        <f>E18-D18</f>
        <v>-19</v>
      </c>
    </row>
    <row r="19" spans="1:7" ht="15.75" thickBot="1">
      <c r="A19" s="15" t="s">
        <v>36</v>
      </c>
      <c r="B19" s="20" t="s">
        <v>37</v>
      </c>
      <c r="C19" s="21">
        <v>550000</v>
      </c>
      <c r="D19" s="34">
        <v>761000</v>
      </c>
      <c r="E19" s="17">
        <v>760999.35</v>
      </c>
      <c r="F19" s="32">
        <f t="shared" si="1"/>
        <v>99.99991458607096</v>
      </c>
      <c r="G19" s="33">
        <f t="shared" si="2"/>
        <v>-0.6500000000232831</v>
      </c>
    </row>
    <row r="20" spans="1:7" ht="15.75" thickBot="1">
      <c r="A20" s="15" t="s">
        <v>38</v>
      </c>
      <c r="B20" s="20" t="s">
        <v>39</v>
      </c>
      <c r="C20" s="21">
        <v>1250000</v>
      </c>
      <c r="D20" s="34">
        <v>2875530</v>
      </c>
      <c r="E20" s="17">
        <v>2875529.9</v>
      </c>
      <c r="F20" s="36">
        <f t="shared" si="1"/>
        <v>99.99999652238023</v>
      </c>
      <c r="G20" s="33">
        <f t="shared" si="2"/>
        <v>-0.10000000009313226</v>
      </c>
    </row>
    <row r="21" spans="1:7" ht="15.75" thickBot="1">
      <c r="A21" s="15" t="s">
        <v>40</v>
      </c>
      <c r="B21" s="20" t="s">
        <v>41</v>
      </c>
      <c r="C21" s="21">
        <v>550000</v>
      </c>
      <c r="D21" s="34">
        <v>744060</v>
      </c>
      <c r="E21" s="17">
        <v>744054.61</v>
      </c>
      <c r="F21" s="37">
        <f t="shared" si="1"/>
        <v>99.99927559605408</v>
      </c>
      <c r="G21" s="38">
        <f t="shared" si="2"/>
        <v>-5.39000000001397</v>
      </c>
    </row>
    <row r="22" spans="1:7" ht="15.75" thickBot="1">
      <c r="A22" s="15" t="s">
        <v>42</v>
      </c>
      <c r="B22" s="20" t="s">
        <v>43</v>
      </c>
      <c r="C22" s="21">
        <v>100000</v>
      </c>
      <c r="D22" s="34">
        <v>86000</v>
      </c>
      <c r="E22" s="17">
        <v>85992.05</v>
      </c>
      <c r="F22" s="32">
        <f t="shared" si="1"/>
        <v>99.99075581395348</v>
      </c>
      <c r="G22" s="33">
        <f t="shared" si="2"/>
        <v>-7.94999999999709</v>
      </c>
    </row>
    <row r="23" spans="1:7" ht="15.75" thickBot="1">
      <c r="A23" s="15" t="s">
        <v>44</v>
      </c>
      <c r="B23" s="20" t="s">
        <v>45</v>
      </c>
      <c r="C23" s="21">
        <v>800000</v>
      </c>
      <c r="D23" s="34">
        <v>1147770</v>
      </c>
      <c r="E23" s="17">
        <v>1147769.43</v>
      </c>
      <c r="F23" s="36">
        <f t="shared" si="1"/>
        <v>99.99995033848245</v>
      </c>
      <c r="G23" s="33">
        <f t="shared" si="2"/>
        <v>-0.5700000000651926</v>
      </c>
    </row>
    <row r="24" spans="1:7" ht="15.75" thickBot="1">
      <c r="A24" s="15" t="s">
        <v>46</v>
      </c>
      <c r="B24" s="20" t="s">
        <v>47</v>
      </c>
      <c r="C24" s="21">
        <v>100000</v>
      </c>
      <c r="D24" s="34">
        <v>56610</v>
      </c>
      <c r="E24" s="17">
        <v>56606.81</v>
      </c>
      <c r="F24" s="37">
        <f t="shared" si="1"/>
        <v>99.99436495318848</v>
      </c>
      <c r="G24" s="38">
        <f t="shared" si="2"/>
        <v>-3.1900000000023283</v>
      </c>
    </row>
    <row r="25" spans="1:7" ht="15.75" thickBot="1">
      <c r="A25" s="15" t="s">
        <v>48</v>
      </c>
      <c r="B25" s="20" t="s">
        <v>49</v>
      </c>
      <c r="C25" s="21">
        <v>20000</v>
      </c>
      <c r="D25" s="34">
        <v>16450</v>
      </c>
      <c r="E25" s="17">
        <v>16446</v>
      </c>
      <c r="F25" s="32">
        <f t="shared" si="1"/>
        <v>99.97568389057751</v>
      </c>
      <c r="G25" s="33">
        <f t="shared" si="2"/>
        <v>-4</v>
      </c>
    </row>
    <row r="26" spans="1:7" ht="15.75" thickBot="1">
      <c r="A26" s="15" t="s">
        <v>50</v>
      </c>
      <c r="B26" s="20" t="s">
        <v>51</v>
      </c>
      <c r="C26" s="21">
        <v>230000</v>
      </c>
      <c r="D26" s="34">
        <v>208320</v>
      </c>
      <c r="E26" s="17">
        <v>208316.39</v>
      </c>
      <c r="F26" s="36">
        <f t="shared" si="1"/>
        <v>99.9982670890937</v>
      </c>
      <c r="G26" s="33">
        <f t="shared" si="2"/>
        <v>-3.60999999998603</v>
      </c>
    </row>
    <row r="27" spans="1:7" ht="15.75" thickBot="1">
      <c r="A27" s="15" t="s">
        <v>52</v>
      </c>
      <c r="B27" s="20" t="s">
        <v>53</v>
      </c>
      <c r="C27" s="21">
        <v>650000</v>
      </c>
      <c r="D27" s="34">
        <v>535240</v>
      </c>
      <c r="E27" s="17">
        <v>535239.75</v>
      </c>
      <c r="F27" s="37">
        <f t="shared" si="1"/>
        <v>99.99995329198117</v>
      </c>
      <c r="G27" s="38">
        <f t="shared" si="2"/>
        <v>-0.25</v>
      </c>
    </row>
    <row r="28" spans="1:7" ht="15.75" thickBot="1">
      <c r="A28" s="15" t="s">
        <v>54</v>
      </c>
      <c r="B28" s="20" t="s">
        <v>55</v>
      </c>
      <c r="C28" s="21">
        <v>13100000</v>
      </c>
      <c r="D28" s="34">
        <v>11817740</v>
      </c>
      <c r="E28" s="17">
        <v>11817737.69</v>
      </c>
      <c r="F28" s="32">
        <f t="shared" si="1"/>
        <v>99.9999804531154</v>
      </c>
      <c r="G28" s="33">
        <f t="shared" si="2"/>
        <v>-2.3100000005215406</v>
      </c>
    </row>
    <row r="29" spans="1:7" ht="15.75" thickBot="1">
      <c r="A29" s="15" t="s">
        <v>56</v>
      </c>
      <c r="B29" s="20" t="s">
        <v>57</v>
      </c>
      <c r="C29" s="21">
        <v>50000</v>
      </c>
      <c r="D29" s="34">
        <v>90170</v>
      </c>
      <c r="E29" s="17">
        <v>90170</v>
      </c>
      <c r="F29" s="36">
        <f t="shared" si="1"/>
        <v>100</v>
      </c>
      <c r="G29" s="33">
        <f t="shared" si="2"/>
        <v>0</v>
      </c>
    </row>
    <row r="30" spans="1:7" ht="15.75" thickBot="1">
      <c r="A30" s="15" t="s">
        <v>58</v>
      </c>
      <c r="B30" s="20" t="s">
        <v>59</v>
      </c>
      <c r="C30" s="21">
        <v>11369000</v>
      </c>
      <c r="D30" s="34">
        <v>10886130</v>
      </c>
      <c r="E30" s="17">
        <v>11071127.28</v>
      </c>
      <c r="F30" s="37">
        <f t="shared" si="1"/>
        <v>101.69938518095962</v>
      </c>
      <c r="G30" s="38">
        <f t="shared" si="2"/>
        <v>184997.27999999933</v>
      </c>
    </row>
    <row r="31" spans="1:7" ht="15.75" thickBot="1">
      <c r="A31" s="15" t="s">
        <v>60</v>
      </c>
      <c r="B31" s="20" t="s">
        <v>61</v>
      </c>
      <c r="C31" s="21">
        <v>500000</v>
      </c>
      <c r="D31" s="34">
        <v>619290</v>
      </c>
      <c r="E31" s="17">
        <v>1039141.3</v>
      </c>
      <c r="F31" s="32">
        <f t="shared" si="1"/>
        <v>167.79558849650405</v>
      </c>
      <c r="G31" s="33">
        <f t="shared" si="2"/>
        <v>419851.30000000005</v>
      </c>
    </row>
    <row r="32" spans="1:7" ht="15.75" thickBot="1">
      <c r="A32" s="15" t="s">
        <v>62</v>
      </c>
      <c r="B32" s="20" t="s">
        <v>63</v>
      </c>
      <c r="C32" s="21">
        <v>40000</v>
      </c>
      <c r="D32" s="34">
        <v>0</v>
      </c>
      <c r="E32" s="39"/>
      <c r="F32" s="36">
        <v>0</v>
      </c>
      <c r="G32" s="33">
        <f t="shared" si="2"/>
        <v>0</v>
      </c>
    </row>
    <row r="33" spans="1:7" ht="15.75" thickBot="1">
      <c r="A33" s="15" t="s">
        <v>64</v>
      </c>
      <c r="B33" s="20" t="s">
        <v>65</v>
      </c>
      <c r="C33" s="21">
        <v>6150000</v>
      </c>
      <c r="D33" s="34">
        <v>8382950</v>
      </c>
      <c r="E33" s="17">
        <v>8382949.8</v>
      </c>
      <c r="F33" s="37">
        <f t="shared" si="1"/>
        <v>99.99999761420503</v>
      </c>
      <c r="G33" s="38">
        <f t="shared" si="2"/>
        <v>-0.20000000018626451</v>
      </c>
    </row>
    <row r="34" spans="1:7" ht="15.75" thickBot="1">
      <c r="A34" s="15" t="s">
        <v>66</v>
      </c>
      <c r="B34" s="20" t="s">
        <v>67</v>
      </c>
      <c r="C34" s="21">
        <v>10000</v>
      </c>
      <c r="D34" s="34">
        <v>9090</v>
      </c>
      <c r="E34" s="17">
        <v>9087</v>
      </c>
      <c r="F34" s="32">
        <f t="shared" si="1"/>
        <v>99.96699669966996</v>
      </c>
      <c r="G34" s="33">
        <f t="shared" si="2"/>
        <v>-3</v>
      </c>
    </row>
    <row r="35" spans="1:7" ht="15.75" thickBot="1">
      <c r="A35" s="15" t="s">
        <v>68</v>
      </c>
      <c r="B35" s="20" t="s">
        <v>69</v>
      </c>
      <c r="C35" s="21">
        <v>6000000</v>
      </c>
      <c r="D35" s="34">
        <v>6156780</v>
      </c>
      <c r="E35" s="17">
        <v>6156780</v>
      </c>
      <c r="F35" s="36">
        <f t="shared" si="1"/>
        <v>100</v>
      </c>
      <c r="G35" s="33">
        <f t="shared" si="2"/>
        <v>0</v>
      </c>
    </row>
    <row r="36" spans="1:7" ht="15.75" thickBot="1">
      <c r="A36" s="15" t="s">
        <v>70</v>
      </c>
      <c r="B36" s="20" t="s">
        <v>71</v>
      </c>
      <c r="C36" s="21">
        <v>30000</v>
      </c>
      <c r="D36" s="34">
        <v>38430</v>
      </c>
      <c r="E36" s="17">
        <v>38422.73</v>
      </c>
      <c r="F36" s="37">
        <f t="shared" si="1"/>
        <v>99.98108248763988</v>
      </c>
      <c r="G36" s="38">
        <f t="shared" si="2"/>
        <v>-7.269999999996799</v>
      </c>
    </row>
    <row r="37" spans="1:7" ht="15.75" thickBot="1">
      <c r="A37" s="15" t="s">
        <v>72</v>
      </c>
      <c r="B37" s="20" t="s">
        <v>73</v>
      </c>
      <c r="C37" s="21">
        <v>266000</v>
      </c>
      <c r="D37" s="34">
        <v>295000</v>
      </c>
      <c r="E37" s="17">
        <v>294263</v>
      </c>
      <c r="F37" s="32">
        <f t="shared" si="1"/>
        <v>99.75016949152543</v>
      </c>
      <c r="G37" s="33">
        <f t="shared" si="2"/>
        <v>-737</v>
      </c>
    </row>
    <row r="38" spans="1:7" ht="15.75" thickBot="1">
      <c r="A38" s="15" t="s">
        <v>74</v>
      </c>
      <c r="B38" s="20" t="s">
        <v>75</v>
      </c>
      <c r="C38" s="21">
        <v>52000</v>
      </c>
      <c r="D38" s="34">
        <v>48050</v>
      </c>
      <c r="E38" s="17">
        <v>48046</v>
      </c>
      <c r="F38" s="36">
        <f t="shared" si="1"/>
        <v>99.99167533818938</v>
      </c>
      <c r="G38" s="33">
        <f t="shared" si="2"/>
        <v>-4</v>
      </c>
    </row>
    <row r="39" spans="1:7" ht="15.75" thickBot="1">
      <c r="A39" s="15" t="s">
        <v>76</v>
      </c>
      <c r="B39" s="20" t="s">
        <v>77</v>
      </c>
      <c r="C39" s="21">
        <v>50000</v>
      </c>
      <c r="D39" s="34">
        <v>7000</v>
      </c>
      <c r="E39" s="17">
        <v>6388</v>
      </c>
      <c r="F39" s="37">
        <f t="shared" si="1"/>
        <v>91.25714285714285</v>
      </c>
      <c r="G39" s="38">
        <f t="shared" si="2"/>
        <v>-612</v>
      </c>
    </row>
    <row r="40" spans="1:7" ht="15.75" thickBot="1">
      <c r="A40" s="15" t="s">
        <v>78</v>
      </c>
      <c r="B40" s="20" t="s">
        <v>79</v>
      </c>
      <c r="C40" s="21">
        <v>1300000</v>
      </c>
      <c r="D40" s="34">
        <v>1455170</v>
      </c>
      <c r="E40" s="17">
        <v>1455170</v>
      </c>
      <c r="F40" s="32">
        <f t="shared" si="1"/>
        <v>100</v>
      </c>
      <c r="G40" s="33">
        <f t="shared" si="2"/>
        <v>0</v>
      </c>
    </row>
    <row r="41" spans="1:7" ht="15.75" thickBot="1">
      <c r="A41" s="26" t="s">
        <v>80</v>
      </c>
      <c r="B41" s="26"/>
      <c r="C41" s="40">
        <f>SUM(C13:C40)</f>
        <v>83593000</v>
      </c>
      <c r="D41" s="40">
        <f>SUM(D13:D40)</f>
        <v>90717000</v>
      </c>
      <c r="E41" s="40">
        <f>SUM(E13:E40)</f>
        <v>91320428.74999999</v>
      </c>
      <c r="F41" s="30">
        <f>E41*100/D41</f>
        <v>100.6651771443059</v>
      </c>
      <c r="G41" s="40">
        <f>SUM(G13:G40)</f>
        <v>603428.7499999986</v>
      </c>
    </row>
    <row r="42" spans="1:7" ht="15.75" thickBot="1">
      <c r="A42" s="15" t="s">
        <v>81</v>
      </c>
      <c r="B42" s="20" t="s">
        <v>82</v>
      </c>
      <c r="C42" s="21"/>
      <c r="D42" s="34">
        <v>5861931</v>
      </c>
      <c r="E42" s="17">
        <v>5834847.37</v>
      </c>
      <c r="F42" s="36">
        <f t="shared" si="1"/>
        <v>99.53797426138247</v>
      </c>
      <c r="G42" s="33">
        <f t="shared" si="2"/>
        <v>-27083.62999999989</v>
      </c>
    </row>
    <row r="43" spans="1:7" ht="15.75" thickBot="1">
      <c r="A43" s="15" t="s">
        <v>83</v>
      </c>
      <c r="B43" s="20" t="s">
        <v>84</v>
      </c>
      <c r="C43" s="21"/>
      <c r="D43" s="34">
        <v>1581240</v>
      </c>
      <c r="E43" s="17">
        <v>1581240</v>
      </c>
      <c r="F43" s="37">
        <f t="shared" si="1"/>
        <v>100</v>
      </c>
      <c r="G43" s="38">
        <f t="shared" si="2"/>
        <v>0</v>
      </c>
    </row>
    <row r="44" spans="1:7" ht="15.75" thickBot="1">
      <c r="A44" s="15" t="s">
        <v>85</v>
      </c>
      <c r="B44" s="20" t="s">
        <v>86</v>
      </c>
      <c r="C44" s="21"/>
      <c r="D44" s="34">
        <v>487548</v>
      </c>
      <c r="E44" s="17">
        <v>487548</v>
      </c>
      <c r="F44" s="32">
        <f t="shared" si="1"/>
        <v>100</v>
      </c>
      <c r="G44" s="33">
        <f t="shared" si="2"/>
        <v>0</v>
      </c>
    </row>
    <row r="45" spans="1:7" ht="15.75" thickBot="1">
      <c r="A45" s="26" t="s">
        <v>87</v>
      </c>
      <c r="B45" s="41" t="s">
        <v>23</v>
      </c>
      <c r="C45" s="40">
        <f>C41+C42+C43+C44</f>
        <v>83593000</v>
      </c>
      <c r="D45" s="40">
        <f>D41+D42+D43+D44</f>
        <v>98647719</v>
      </c>
      <c r="E45" s="40">
        <f>E41+E42+E43+E44</f>
        <v>99224064.11999999</v>
      </c>
      <c r="F45" s="30">
        <f>E45*100/D45</f>
        <v>100.58424576446616</v>
      </c>
      <c r="G45" s="40">
        <f>G41+G42+G43+G44</f>
        <v>576345.1199999987</v>
      </c>
    </row>
  </sheetData>
  <sheetProtection/>
  <printOptions horizontalCentered="1"/>
  <pageMargins left="0" right="0" top="0.7874015748031497" bottom="0" header="0.31496062992125984" footer="0.31496062992125984"/>
  <pageSetup fitToHeight="1" fitToWidth="1" horizontalDpi="1200" verticalDpi="12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finkova</dc:creator>
  <cp:keywords/>
  <dc:description/>
  <cp:lastModifiedBy>avratova</cp:lastModifiedBy>
  <cp:lastPrinted>2012-05-11T08:54:09Z</cp:lastPrinted>
  <dcterms:created xsi:type="dcterms:W3CDTF">2012-05-11T07:20:50Z</dcterms:created>
  <dcterms:modified xsi:type="dcterms:W3CDTF">2012-05-11T08:54:12Z</dcterms:modified>
  <cp:category/>
  <cp:version/>
  <cp:contentType/>
  <cp:contentStatus/>
</cp:coreProperties>
</file>