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Příspěvek" sheetId="1" r:id="rId1"/>
    <sheet name="Dotace" sheetId="2" r:id="rId2"/>
  </sheets>
  <definedNames/>
  <calcPr fullCalcOnLoad="1"/>
</workbook>
</file>

<file path=xl/sharedStrings.xml><?xml version="1.0" encoding="utf-8"?>
<sst xmlns="http://schemas.openxmlformats.org/spreadsheetml/2006/main" count="88" uniqueCount="57">
  <si>
    <t>Název VŠ</t>
  </si>
  <si>
    <t>Ukazatel A</t>
  </si>
  <si>
    <t>Ukazatel K</t>
  </si>
  <si>
    <t>Ukazatel C</t>
  </si>
  <si>
    <t>Ukazatel J</t>
  </si>
  <si>
    <t>Ukazatel U (VVŠ)</t>
  </si>
  <si>
    <t>Ukazatel F (U3V)</t>
  </si>
  <si>
    <t>Ukazatel F (SSP)</t>
  </si>
  <si>
    <t>v Kč</t>
  </si>
  <si>
    <t>Ukazatel A+K</t>
  </si>
  <si>
    <r>
      <t xml:space="preserve">Ukazatel A+K </t>
    </r>
    <r>
      <rPr>
        <sz val="10"/>
        <rFont val="Arial"/>
        <family val="2"/>
      </rPr>
      <t>poskytnut čj. MSMT-1044/2013-320</t>
    </r>
  </si>
  <si>
    <r>
      <rPr>
        <b/>
        <sz val="10"/>
        <rFont val="Arial"/>
        <family val="2"/>
      </rPr>
      <t>Ukazatel A+K</t>
    </r>
    <r>
      <rPr>
        <sz val="10"/>
        <rFont val="Arial"/>
        <family val="2"/>
      </rPr>
      <t xml:space="preserve"> 25% rezerva</t>
    </r>
  </si>
  <si>
    <r>
      <t xml:space="preserve">Ukazatel A+K </t>
    </r>
    <r>
      <rPr>
        <sz val="10"/>
        <rFont val="Arial"/>
        <family val="2"/>
      </rPr>
      <t>požádat</t>
    </r>
  </si>
  <si>
    <t>Příloha 2</t>
  </si>
  <si>
    <t>Souhrnná žádost o příspěvek</t>
  </si>
  <si>
    <t>CELKEM</t>
  </si>
  <si>
    <t>Poznámka:</t>
  </si>
  <si>
    <t xml:space="preserve">sl. 6 = sl. 3 - sl. 4 - sl. 5 </t>
  </si>
  <si>
    <t>sl. 5 představuje 25% rezervu ze sl. 3</t>
  </si>
  <si>
    <t>sl. 11 = sl. 6 + sl. 7 + sl. 8+ sl. 9 + sl. 10</t>
  </si>
  <si>
    <t>sl. 3 = sl. 1 + sl. 2</t>
  </si>
  <si>
    <t>Ukazatel G (FRVŠ)</t>
  </si>
  <si>
    <r>
      <t xml:space="preserve">Ukazatel J </t>
    </r>
    <r>
      <rPr>
        <sz val="10"/>
        <rFont val="Arial"/>
        <family val="2"/>
      </rPr>
      <t>poskytnut čj. MSMT-2865/2013-320</t>
    </r>
  </si>
  <si>
    <t>sl. 3 = sl. 1 - sl. 2</t>
  </si>
  <si>
    <t xml:space="preserve">Žádost VVŠ z ukazate J </t>
  </si>
  <si>
    <t xml:space="preserve">   Žádost VVŠ z ukazatel I (IRP) </t>
  </si>
  <si>
    <t>sl. 6 o dotaci z Ukazatele G bylo již VVŠ dříve požádáno</t>
  </si>
  <si>
    <t xml:space="preserve"> Žádost VVŠ o dotaci na rok 2013 z ukazatele I a ukazatele J</t>
  </si>
  <si>
    <t>Souhrnná žádost VVŠ o příspěvek na rok 2013</t>
  </si>
  <si>
    <t>sl. 5 - kapitálová dotace ukazatele I (IRP)</t>
  </si>
  <si>
    <t>Univerzita Karlova v Praze</t>
  </si>
  <si>
    <t>Jihočeská univerzita v Českých Budějovicích</t>
  </si>
  <si>
    <t xml:space="preserve">Univerzita Jana Evangelisty Purkyně v Ústí nad Labem </t>
  </si>
  <si>
    <t>Masarykova univerzita</t>
  </si>
  <si>
    <t xml:space="preserve">Univerzita Palackého v Olomouci </t>
  </si>
  <si>
    <t>Veteriální a farmaceutická univerzita Brno</t>
  </si>
  <si>
    <t>Ostravská univerzita v Ostravě</t>
  </si>
  <si>
    <t>Univerzita Hradec Králové</t>
  </si>
  <si>
    <t>Slezská univerzita v Opavě</t>
  </si>
  <si>
    <t xml:space="preserve">České vysoké učení technické v Praze </t>
  </si>
  <si>
    <t xml:space="preserve">Vysoká škola chemicko-technologická v Praze </t>
  </si>
  <si>
    <t>Západočeská univerzita v Plzni</t>
  </si>
  <si>
    <t>Univerzita Pardubice</t>
  </si>
  <si>
    <t>Vysoké učení technické v Brně</t>
  </si>
  <si>
    <t>Vysoká škola báňská -Technická univerzita Ostrava</t>
  </si>
  <si>
    <t>Univerzita Tomáše Bati ve Zlíně</t>
  </si>
  <si>
    <t xml:space="preserve">Vysoká škola ekonomická v Praze </t>
  </si>
  <si>
    <t>Česká zemedělská univerzita v Praze</t>
  </si>
  <si>
    <t>Mendelova univerzita v Brně</t>
  </si>
  <si>
    <t>Akademie múzických umění v Praze</t>
  </si>
  <si>
    <t>Akademie výtvarných umění v Praze</t>
  </si>
  <si>
    <t>Vysoká škola umělecko-průmyslová v Praze</t>
  </si>
  <si>
    <t>Janáčkova akademie múzických umění v Brně</t>
  </si>
  <si>
    <t>Vysoká škola polytechnická Jihlava</t>
  </si>
  <si>
    <t>Vysoká škola technická a ekonomická v Českých Budějovicích</t>
  </si>
  <si>
    <t>Technická univerzita v Liberci</t>
  </si>
  <si>
    <t>sl. 4 - běžná dotace ukazatele I (IRP)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</si>
</sst>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 style="medium"/>
      <bottom style="medium"/>
    </border>
  </borders>
  <cellStyleXfs count="9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3" fontId="44" fillId="0" borderId="0" xfId="0" applyNumberFormat="1" applyFont="1" applyAlignment="1">
      <alignment vertical="center"/>
    </xf>
    <xf numFmtId="0" fontId="4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3" fontId="45" fillId="0" borderId="16" xfId="0" applyNumberFormat="1" applyFont="1" applyBorder="1" applyAlignment="1">
      <alignment horizontal="center" vertical="center" wrapText="1"/>
    </xf>
    <xf numFmtId="3" fontId="45" fillId="0" borderId="19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3" fontId="45" fillId="0" borderId="11" xfId="0" applyNumberFormat="1" applyFont="1" applyBorder="1" applyAlignment="1">
      <alignment horizontal="center" vertical="center" wrapText="1"/>
    </xf>
    <xf numFmtId="3" fontId="44" fillId="0" borderId="20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5" fillId="0" borderId="24" xfId="0" applyNumberFormat="1" applyFont="1" applyBorder="1" applyAlignment="1">
      <alignment horizontal="center" vertical="center" wrapText="1"/>
    </xf>
    <xf numFmtId="0" fontId="4" fillId="0" borderId="0" xfId="46" applyFont="1" applyFill="1" applyBorder="1" applyAlignment="1">
      <alignment vertical="center"/>
      <protection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4" fillId="4" borderId="26" xfId="0" applyFont="1" applyFill="1" applyBorder="1" applyAlignment="1">
      <alignment horizontal="center" vertical="center" wrapText="1"/>
    </xf>
    <xf numFmtId="3" fontId="45" fillId="4" borderId="27" xfId="0" applyNumberFormat="1" applyFont="1" applyFill="1" applyBorder="1" applyAlignment="1">
      <alignment horizontal="center" vertical="center" wrapText="1"/>
    </xf>
    <xf numFmtId="3" fontId="4" fillId="4" borderId="26" xfId="0" applyNumberFormat="1" applyFont="1" applyFill="1" applyBorder="1" applyAlignment="1">
      <alignment vertical="center"/>
    </xf>
    <xf numFmtId="3" fontId="4" fillId="4" borderId="28" xfId="0" applyNumberFormat="1" applyFont="1" applyFill="1" applyBorder="1" applyAlignment="1">
      <alignment vertical="center"/>
    </xf>
    <xf numFmtId="3" fontId="4" fillId="4" borderId="29" xfId="0" applyNumberFormat="1" applyFont="1" applyFill="1" applyBorder="1" applyAlignment="1">
      <alignment vertical="center"/>
    </xf>
    <xf numFmtId="3" fontId="4" fillId="4" borderId="27" xfId="0" applyNumberFormat="1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 wrapText="1"/>
    </xf>
    <xf numFmtId="3" fontId="45" fillId="4" borderId="16" xfId="0" applyNumberFormat="1" applyFont="1" applyFill="1" applyBorder="1" applyAlignment="1">
      <alignment horizontal="center" vertical="center" wrapText="1"/>
    </xf>
    <xf numFmtId="3" fontId="45" fillId="4" borderId="19" xfId="0" applyNumberFormat="1" applyFont="1" applyFill="1" applyBorder="1" applyAlignment="1">
      <alignment horizontal="center" vertical="center" wrapText="1"/>
    </xf>
    <xf numFmtId="3" fontId="45" fillId="4" borderId="30" xfId="0" applyNumberFormat="1" applyFont="1" applyFill="1" applyBorder="1" applyAlignment="1">
      <alignment horizontal="center" vertical="center" wrapText="1"/>
    </xf>
    <xf numFmtId="3" fontId="4" fillId="4" borderId="16" xfId="0" applyNumberFormat="1" applyFont="1" applyFill="1" applyBorder="1" applyAlignment="1">
      <alignment vertical="center"/>
    </xf>
    <xf numFmtId="3" fontId="4" fillId="4" borderId="31" xfId="0" applyNumberFormat="1" applyFont="1" applyFill="1" applyBorder="1" applyAlignment="1">
      <alignment vertical="center"/>
    </xf>
    <xf numFmtId="3" fontId="4" fillId="4" borderId="32" xfId="0" applyNumberFormat="1" applyFont="1" applyFill="1" applyBorder="1" applyAlignment="1">
      <alignment vertical="center"/>
    </xf>
    <xf numFmtId="3" fontId="4" fillId="4" borderId="13" xfId="0" applyNumberFormat="1" applyFont="1" applyFill="1" applyBorder="1" applyAlignment="1">
      <alignment vertical="center"/>
    </xf>
    <xf numFmtId="3" fontId="4" fillId="4" borderId="33" xfId="0" applyNumberFormat="1" applyFont="1" applyFill="1" applyBorder="1" applyAlignment="1">
      <alignment vertical="center"/>
    </xf>
    <xf numFmtId="3" fontId="4" fillId="4" borderId="34" xfId="0" applyNumberFormat="1" applyFont="1" applyFill="1" applyBorder="1" applyAlignment="1">
      <alignment vertical="center"/>
    </xf>
    <xf numFmtId="3" fontId="4" fillId="4" borderId="17" xfId="0" applyNumberFormat="1" applyFont="1" applyFill="1" applyBorder="1" applyAlignment="1">
      <alignment vertical="center"/>
    </xf>
    <xf numFmtId="3" fontId="4" fillId="4" borderId="35" xfId="0" applyNumberFormat="1" applyFont="1" applyFill="1" applyBorder="1" applyAlignment="1">
      <alignment vertical="center"/>
    </xf>
    <xf numFmtId="3" fontId="4" fillId="4" borderId="36" xfId="0" applyNumberFormat="1" applyFont="1" applyFill="1" applyBorder="1" applyAlignment="1">
      <alignment vertical="center"/>
    </xf>
    <xf numFmtId="3" fontId="4" fillId="4" borderId="11" xfId="0" applyNumberFormat="1" applyFont="1" applyFill="1" applyBorder="1" applyAlignment="1">
      <alignment vertical="center"/>
    </xf>
    <xf numFmtId="3" fontId="4" fillId="4" borderId="25" xfId="0" applyNumberFormat="1" applyFont="1" applyFill="1" applyBorder="1" applyAlignment="1">
      <alignment vertical="center"/>
    </xf>
    <xf numFmtId="3" fontId="4" fillId="4" borderId="37" xfId="0" applyNumberFormat="1" applyFont="1" applyFill="1" applyBorder="1" applyAlignment="1">
      <alignment vertical="center"/>
    </xf>
    <xf numFmtId="0" fontId="0" fillId="0" borderId="38" xfId="46" applyFont="1" applyFill="1" applyBorder="1" applyAlignment="1">
      <alignment vertical="center"/>
      <protection/>
    </xf>
    <xf numFmtId="0" fontId="0" fillId="0" borderId="39" xfId="46" applyFont="1" applyFill="1" applyBorder="1" applyAlignment="1">
      <alignment vertical="center"/>
      <protection/>
    </xf>
    <xf numFmtId="0" fontId="0" fillId="0" borderId="40" xfId="46" applyFont="1" applyFill="1" applyBorder="1" applyAlignment="1">
      <alignment vertical="center"/>
      <protection/>
    </xf>
    <xf numFmtId="3" fontId="45" fillId="4" borderId="25" xfId="0" applyNumberFormat="1" applyFont="1" applyFill="1" applyBorder="1" applyAlignment="1">
      <alignment horizontal="center" vertical="center"/>
    </xf>
    <xf numFmtId="3" fontId="45" fillId="4" borderId="41" xfId="0" applyNumberFormat="1" applyFont="1" applyFill="1" applyBorder="1" applyAlignment="1">
      <alignment horizontal="center" vertical="center"/>
    </xf>
  </cellXfs>
  <cellStyles count="8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11" xfId="47"/>
    <cellStyle name="normální 12" xfId="48"/>
    <cellStyle name="Normální 13" xfId="49"/>
    <cellStyle name="normální 2" xfId="50"/>
    <cellStyle name="normální 2 2" xfId="51"/>
    <cellStyle name="normální 2 3" xfId="52"/>
    <cellStyle name="normální 2 3 2" xfId="53"/>
    <cellStyle name="normální 2 3 2 2" xfId="54"/>
    <cellStyle name="normální 2 3 2_PV III. Rozpis rozpočtu VŠ 2011_final_PV" xfId="55"/>
    <cellStyle name="normální 2 3_PV III. Rozpis rozpočtu VŠ 2011_final_PV" xfId="56"/>
    <cellStyle name="normální 2 4" xfId="57"/>
    <cellStyle name="normální 2 4 2" xfId="58"/>
    <cellStyle name="normální 2 4_PV III. Rozpis rozpočtu VŠ 2011_final_PV" xfId="59"/>
    <cellStyle name="normální 2 5" xfId="60"/>
    <cellStyle name="normální 2_PV III. Rozpis rozpočtu VŠ 2011_final_PV" xfId="61"/>
    <cellStyle name="normální 3" xfId="62"/>
    <cellStyle name="normální 3 2" xfId="63"/>
    <cellStyle name="normální 3_PV III. Rozpis rozpočtu VŠ 2011_final_PV" xfId="64"/>
    <cellStyle name="normální 4" xfId="65"/>
    <cellStyle name="normální 4 2" xfId="66"/>
    <cellStyle name="normální 4_PV Rozpis rozpočtu VŠ 2011 III - tabulkové přílohy" xfId="67"/>
    <cellStyle name="Normální 5" xfId="68"/>
    <cellStyle name="normální 5 2" xfId="69"/>
    <cellStyle name="Normální 6" xfId="70"/>
    <cellStyle name="Normální 6 2" xfId="71"/>
    <cellStyle name="normální 6 3" xfId="72"/>
    <cellStyle name="Normální 6 4" xfId="73"/>
    <cellStyle name="normální 7" xfId="74"/>
    <cellStyle name="Normální 8" xfId="75"/>
    <cellStyle name="Normální 8 2" xfId="76"/>
    <cellStyle name="Normální 9" xfId="77"/>
    <cellStyle name="Poznámka" xfId="78"/>
    <cellStyle name="procent 2" xfId="79"/>
    <cellStyle name="procent 3" xfId="80"/>
    <cellStyle name="procent 4" xfId="81"/>
    <cellStyle name="Percent" xfId="82"/>
    <cellStyle name="Procenta 2" xfId="83"/>
    <cellStyle name="Procenta 2 2" xfId="84"/>
    <cellStyle name="Procenta 3" xfId="85"/>
    <cellStyle name="Propojená buňka" xfId="86"/>
    <cellStyle name="Správně" xfId="87"/>
    <cellStyle name="Text upozornění" xfId="88"/>
    <cellStyle name="Vstup" xfId="89"/>
    <cellStyle name="Výpočet" xfId="90"/>
    <cellStyle name="Výstup" xfId="91"/>
    <cellStyle name="Vysvětlující text" xfId="92"/>
    <cellStyle name="Zvýraznění 1" xfId="93"/>
    <cellStyle name="Zvýraznění 2" xfId="94"/>
    <cellStyle name="Zvýraznění 3" xfId="95"/>
    <cellStyle name="Zvýraznění 4" xfId="96"/>
    <cellStyle name="Zvýraznění 5" xfId="97"/>
    <cellStyle name="Zvýraznění 6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" name="Picture 1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2" name="Picture 2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3" name="Picture 3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276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4" name="Picture 4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276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5" name="Picture 3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6" name="Picture 4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" name="Picture 1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2" name="Picture 2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3" name="Picture 3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276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4" name="Picture 4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276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5" name="Picture 3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6" name="Picture 4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" name="Picture 1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162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" name="Picture 2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162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" name="Picture 3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276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10" name="Picture 4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276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" name="Picture 1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" name="Picture 2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" name="Picture 3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" name="Picture 4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3.28125" style="2" customWidth="1"/>
    <col min="2" max="2" width="14.00390625" style="2" customWidth="1"/>
    <col min="3" max="7" width="13.421875" style="2" customWidth="1"/>
    <col min="8" max="8" width="13.28125" style="2" customWidth="1"/>
    <col min="9" max="9" width="15.28125" style="2" customWidth="1"/>
    <col min="10" max="10" width="13.140625" style="2" customWidth="1"/>
    <col min="11" max="11" width="13.28125" style="2" customWidth="1"/>
    <col min="12" max="12" width="13.8515625" style="2" bestFit="1" customWidth="1"/>
    <col min="13" max="16384" width="9.140625" style="2" customWidth="1"/>
  </cols>
  <sheetData>
    <row r="1" spans="1:12" ht="18.75">
      <c r="A1" s="1" t="s">
        <v>28</v>
      </c>
      <c r="B1" s="1"/>
      <c r="C1" s="1"/>
      <c r="D1" s="1"/>
      <c r="E1" s="1"/>
      <c r="F1" s="1"/>
      <c r="G1" s="1"/>
      <c r="H1" s="1"/>
      <c r="L1" s="21" t="s">
        <v>13</v>
      </c>
    </row>
    <row r="2" spans="1:8" ht="15.75" customHeight="1">
      <c r="A2" s="3"/>
      <c r="B2" s="3"/>
      <c r="C2" s="3"/>
      <c r="D2" s="3"/>
      <c r="E2" s="3"/>
      <c r="F2" s="3"/>
      <c r="G2" s="3"/>
      <c r="H2" s="3"/>
    </row>
    <row r="3" spans="1:8" ht="13.5">
      <c r="A3" s="5"/>
      <c r="B3" s="5"/>
      <c r="C3" s="5"/>
      <c r="D3" s="5"/>
      <c r="E3" s="5"/>
      <c r="F3" s="5"/>
      <c r="G3" s="5"/>
      <c r="H3" s="5"/>
    </row>
    <row r="4" spans="1:12" ht="13.5" thickBot="1">
      <c r="A4" s="6"/>
      <c r="B4" s="6"/>
      <c r="C4" s="6"/>
      <c r="D4" s="6"/>
      <c r="E4" s="6"/>
      <c r="F4" s="6"/>
      <c r="G4" s="6"/>
      <c r="H4" s="7"/>
      <c r="L4" s="8" t="s">
        <v>8</v>
      </c>
    </row>
    <row r="5" spans="1:12" ht="53.25" thickBot="1">
      <c r="A5" s="9" t="s">
        <v>0</v>
      </c>
      <c r="B5" s="10" t="s">
        <v>1</v>
      </c>
      <c r="C5" s="10" t="s">
        <v>2</v>
      </c>
      <c r="D5" s="10" t="s">
        <v>9</v>
      </c>
      <c r="E5" s="10" t="s">
        <v>10</v>
      </c>
      <c r="F5" s="20" t="s">
        <v>11</v>
      </c>
      <c r="G5" s="10" t="s">
        <v>12</v>
      </c>
      <c r="H5" s="26" t="s">
        <v>3</v>
      </c>
      <c r="I5" s="26" t="s">
        <v>5</v>
      </c>
      <c r="J5" s="26" t="s">
        <v>6</v>
      </c>
      <c r="K5" s="26" t="s">
        <v>7</v>
      </c>
      <c r="L5" s="40" t="s">
        <v>14</v>
      </c>
    </row>
    <row r="6" spans="1:12" ht="13.5" thickBot="1">
      <c r="A6" s="15"/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22">
        <v>7</v>
      </c>
      <c r="I6" s="22">
        <v>8</v>
      </c>
      <c r="J6" s="22">
        <v>9</v>
      </c>
      <c r="K6" s="23">
        <v>10</v>
      </c>
      <c r="L6" s="41">
        <v>11</v>
      </c>
    </row>
    <row r="7" spans="1:12" ht="12.75" customHeight="1">
      <c r="A7" s="62" t="s">
        <v>30</v>
      </c>
      <c r="B7" s="11">
        <v>1825491000</v>
      </c>
      <c r="C7" s="11">
        <v>794835000</v>
      </c>
      <c r="D7" s="17">
        <f>B7+C7</f>
        <v>2620326000</v>
      </c>
      <c r="E7" s="17">
        <v>620577000</v>
      </c>
      <c r="F7" s="17">
        <f>ROUND(D7/4,0)</f>
        <v>655081500</v>
      </c>
      <c r="G7" s="17">
        <f>D7-E7-F7</f>
        <v>1344667500</v>
      </c>
      <c r="H7" s="11">
        <v>284490000</v>
      </c>
      <c r="I7" s="11">
        <v>104828000</v>
      </c>
      <c r="J7" s="11">
        <v>4034000</v>
      </c>
      <c r="K7" s="11">
        <v>7777000</v>
      </c>
      <c r="L7" s="42">
        <f aca="true" t="shared" si="0" ref="L7:L32">G7+H7+I7+J7+K7</f>
        <v>1745796500</v>
      </c>
    </row>
    <row r="8" spans="1:12" ht="12.75" customHeight="1">
      <c r="A8" s="63" t="s">
        <v>31</v>
      </c>
      <c r="B8" s="12">
        <v>426216000</v>
      </c>
      <c r="C8" s="12">
        <v>110674000</v>
      </c>
      <c r="D8" s="12">
        <f aca="true" t="shared" si="1" ref="D8:D32">B8+C8</f>
        <v>536890000</v>
      </c>
      <c r="E8" s="12">
        <v>133207250</v>
      </c>
      <c r="F8" s="12">
        <f aca="true" t="shared" si="2" ref="F8:F32">ROUND(D8/4,0)</f>
        <v>134222500</v>
      </c>
      <c r="G8" s="12">
        <f aca="true" t="shared" si="3" ref="G8:G32">D8-E8-F8</f>
        <v>269460250</v>
      </c>
      <c r="H8" s="12">
        <v>32940000</v>
      </c>
      <c r="I8" s="12">
        <v>28628000</v>
      </c>
      <c r="J8" s="12">
        <v>964000</v>
      </c>
      <c r="K8" s="12">
        <v>1215000</v>
      </c>
      <c r="L8" s="43">
        <f t="shared" si="0"/>
        <v>333207250</v>
      </c>
    </row>
    <row r="9" spans="1:12" ht="12.75" customHeight="1">
      <c r="A9" s="63" t="s">
        <v>32</v>
      </c>
      <c r="B9" s="12">
        <v>351387000</v>
      </c>
      <c r="C9" s="12">
        <v>65624000</v>
      </c>
      <c r="D9" s="12">
        <f t="shared" si="1"/>
        <v>417011000</v>
      </c>
      <c r="E9" s="12">
        <v>103976000</v>
      </c>
      <c r="F9" s="12">
        <f t="shared" si="2"/>
        <v>104252750</v>
      </c>
      <c r="G9" s="12">
        <f t="shared" si="3"/>
        <v>208782250</v>
      </c>
      <c r="H9" s="12">
        <v>5490000</v>
      </c>
      <c r="I9" s="12">
        <v>22849000</v>
      </c>
      <c r="J9" s="12">
        <v>1140000</v>
      </c>
      <c r="K9" s="12"/>
      <c r="L9" s="43">
        <f t="shared" si="0"/>
        <v>238261250</v>
      </c>
    </row>
    <row r="10" spans="1:12" ht="12.75" customHeight="1">
      <c r="A10" s="63" t="s">
        <v>33</v>
      </c>
      <c r="B10" s="12">
        <v>1358181000</v>
      </c>
      <c r="C10" s="12">
        <v>432214000</v>
      </c>
      <c r="D10" s="12">
        <f t="shared" si="1"/>
        <v>1790395000</v>
      </c>
      <c r="E10" s="12">
        <v>436130250</v>
      </c>
      <c r="F10" s="12">
        <f t="shared" si="2"/>
        <v>447598750</v>
      </c>
      <c r="G10" s="12">
        <f t="shared" si="3"/>
        <v>906666000</v>
      </c>
      <c r="H10" s="12">
        <v>156780000</v>
      </c>
      <c r="I10" s="12">
        <v>100621000</v>
      </c>
      <c r="J10" s="12">
        <v>1380000</v>
      </c>
      <c r="K10" s="12">
        <v>18167000</v>
      </c>
      <c r="L10" s="43">
        <f t="shared" si="0"/>
        <v>1183614000</v>
      </c>
    </row>
    <row r="11" spans="1:12" ht="12.75" customHeight="1">
      <c r="A11" s="63" t="s">
        <v>34</v>
      </c>
      <c r="B11" s="12">
        <v>767182000</v>
      </c>
      <c r="C11" s="12">
        <v>225810000</v>
      </c>
      <c r="D11" s="12">
        <f t="shared" si="1"/>
        <v>992992000</v>
      </c>
      <c r="E11" s="12">
        <v>240764000</v>
      </c>
      <c r="F11" s="12">
        <f t="shared" si="2"/>
        <v>248248000</v>
      </c>
      <c r="G11" s="12">
        <f t="shared" si="3"/>
        <v>503980000</v>
      </c>
      <c r="H11" s="12">
        <v>67860000</v>
      </c>
      <c r="I11" s="12">
        <v>55365000</v>
      </c>
      <c r="J11" s="12">
        <v>832000</v>
      </c>
      <c r="K11" s="12">
        <v>3019000</v>
      </c>
      <c r="L11" s="43">
        <f t="shared" si="0"/>
        <v>631056000</v>
      </c>
    </row>
    <row r="12" spans="1:12" ht="12.75" customHeight="1">
      <c r="A12" s="63" t="s">
        <v>35</v>
      </c>
      <c r="B12" s="12">
        <v>203745000</v>
      </c>
      <c r="C12" s="12">
        <v>48117000</v>
      </c>
      <c r="D12" s="12">
        <f t="shared" si="1"/>
        <v>251862000</v>
      </c>
      <c r="E12" s="12">
        <v>61017250</v>
      </c>
      <c r="F12" s="12">
        <f t="shared" si="2"/>
        <v>62965500</v>
      </c>
      <c r="G12" s="12">
        <f t="shared" si="3"/>
        <v>127879250</v>
      </c>
      <c r="H12" s="12">
        <v>14580000</v>
      </c>
      <c r="I12" s="12">
        <v>10358000</v>
      </c>
      <c r="J12" s="12">
        <v>189000</v>
      </c>
      <c r="K12" s="12"/>
      <c r="L12" s="43">
        <f t="shared" si="0"/>
        <v>153006250</v>
      </c>
    </row>
    <row r="13" spans="1:12" ht="12.75" customHeight="1">
      <c r="A13" s="63" t="s">
        <v>36</v>
      </c>
      <c r="B13" s="12">
        <v>338962000</v>
      </c>
      <c r="C13" s="12">
        <v>81663000</v>
      </c>
      <c r="D13" s="12">
        <f t="shared" si="1"/>
        <v>420625000</v>
      </c>
      <c r="E13" s="12">
        <v>101873500</v>
      </c>
      <c r="F13" s="12">
        <f t="shared" si="2"/>
        <v>105156250</v>
      </c>
      <c r="G13" s="12">
        <f t="shared" si="3"/>
        <v>213595250</v>
      </c>
      <c r="H13" s="12">
        <v>14850000</v>
      </c>
      <c r="I13" s="12">
        <v>21926000</v>
      </c>
      <c r="J13" s="12">
        <v>686000</v>
      </c>
      <c r="K13" s="12">
        <v>1441000</v>
      </c>
      <c r="L13" s="43">
        <f t="shared" si="0"/>
        <v>252498250</v>
      </c>
    </row>
    <row r="14" spans="1:12" ht="12.75" customHeight="1">
      <c r="A14" s="63" t="s">
        <v>37</v>
      </c>
      <c r="B14" s="12">
        <v>244906000</v>
      </c>
      <c r="C14" s="12">
        <v>49948000</v>
      </c>
      <c r="D14" s="12">
        <f t="shared" si="1"/>
        <v>294854000</v>
      </c>
      <c r="E14" s="12">
        <v>72554500</v>
      </c>
      <c r="F14" s="12">
        <f t="shared" si="2"/>
        <v>73713500</v>
      </c>
      <c r="G14" s="12">
        <f t="shared" si="3"/>
        <v>148586000</v>
      </c>
      <c r="H14" s="12">
        <v>6030000</v>
      </c>
      <c r="I14" s="12">
        <v>19479000</v>
      </c>
      <c r="J14" s="12">
        <v>302000</v>
      </c>
      <c r="K14" s="12">
        <v>662000</v>
      </c>
      <c r="L14" s="43">
        <f t="shared" si="0"/>
        <v>175059000</v>
      </c>
    </row>
    <row r="15" spans="1:12" ht="12.75" customHeight="1">
      <c r="A15" s="63" t="s">
        <v>38</v>
      </c>
      <c r="B15" s="12">
        <v>227101000</v>
      </c>
      <c r="C15" s="12">
        <v>44723000</v>
      </c>
      <c r="D15" s="12">
        <f t="shared" si="1"/>
        <v>271824000</v>
      </c>
      <c r="E15" s="12">
        <v>67688500</v>
      </c>
      <c r="F15" s="12">
        <f t="shared" si="2"/>
        <v>67956000</v>
      </c>
      <c r="G15" s="12">
        <f t="shared" si="3"/>
        <v>136179500</v>
      </c>
      <c r="H15" s="12">
        <v>5400000</v>
      </c>
      <c r="I15" s="12">
        <v>13642000</v>
      </c>
      <c r="J15" s="12">
        <v>1162000</v>
      </c>
      <c r="K15" s="12">
        <v>395000</v>
      </c>
      <c r="L15" s="43">
        <f t="shared" si="0"/>
        <v>156778500</v>
      </c>
    </row>
    <row r="16" spans="1:12" ht="12.75" customHeight="1">
      <c r="A16" s="63" t="s">
        <v>39</v>
      </c>
      <c r="B16" s="12">
        <v>971086000</v>
      </c>
      <c r="C16" s="12">
        <v>328065000</v>
      </c>
      <c r="D16" s="12">
        <f t="shared" si="1"/>
        <v>1299151000</v>
      </c>
      <c r="E16" s="12">
        <v>314337750</v>
      </c>
      <c r="F16" s="12">
        <f t="shared" si="2"/>
        <v>324787750</v>
      </c>
      <c r="G16" s="12">
        <f t="shared" si="3"/>
        <v>660025500</v>
      </c>
      <c r="H16" s="12">
        <v>102060000</v>
      </c>
      <c r="I16" s="12">
        <v>64211000</v>
      </c>
      <c r="J16" s="12">
        <v>925000</v>
      </c>
      <c r="K16" s="12">
        <v>1660000</v>
      </c>
      <c r="L16" s="43">
        <f t="shared" si="0"/>
        <v>828881500</v>
      </c>
    </row>
    <row r="17" spans="1:12" ht="12.75" customHeight="1">
      <c r="A17" s="63" t="s">
        <v>40</v>
      </c>
      <c r="B17" s="12">
        <v>231218000</v>
      </c>
      <c r="C17" s="12">
        <v>89690000</v>
      </c>
      <c r="D17" s="12">
        <f t="shared" si="1"/>
        <v>320908000</v>
      </c>
      <c r="E17" s="12">
        <v>74582500</v>
      </c>
      <c r="F17" s="12">
        <f t="shared" si="2"/>
        <v>80227000</v>
      </c>
      <c r="G17" s="12">
        <f t="shared" si="3"/>
        <v>166098500</v>
      </c>
      <c r="H17" s="12">
        <v>43380000</v>
      </c>
      <c r="I17" s="12">
        <v>12502000</v>
      </c>
      <c r="J17" s="12">
        <v>494000</v>
      </c>
      <c r="K17" s="12"/>
      <c r="L17" s="43">
        <f t="shared" si="0"/>
        <v>222474500</v>
      </c>
    </row>
    <row r="18" spans="1:12" ht="12.75" customHeight="1">
      <c r="A18" s="63" t="s">
        <v>41</v>
      </c>
      <c r="B18" s="12">
        <v>498266000</v>
      </c>
      <c r="C18" s="12">
        <v>140411000</v>
      </c>
      <c r="D18" s="12">
        <f t="shared" si="1"/>
        <v>638677000</v>
      </c>
      <c r="E18" s="12">
        <v>158819500</v>
      </c>
      <c r="F18" s="12">
        <f t="shared" si="2"/>
        <v>159669250</v>
      </c>
      <c r="G18" s="12">
        <f t="shared" si="3"/>
        <v>320188250</v>
      </c>
      <c r="H18" s="12">
        <v>34650000</v>
      </c>
      <c r="I18" s="12">
        <v>40730000</v>
      </c>
      <c r="J18" s="12">
        <v>1183000</v>
      </c>
      <c r="K18" s="12">
        <v>1979000</v>
      </c>
      <c r="L18" s="43">
        <f t="shared" si="0"/>
        <v>398730250</v>
      </c>
    </row>
    <row r="19" spans="1:12" ht="12.75" customHeight="1">
      <c r="A19" s="63" t="s">
        <v>55</v>
      </c>
      <c r="B19" s="12">
        <v>290919000</v>
      </c>
      <c r="C19" s="12">
        <v>72727000</v>
      </c>
      <c r="D19" s="12">
        <f t="shared" si="1"/>
        <v>363646000</v>
      </c>
      <c r="E19" s="12">
        <v>90839000</v>
      </c>
      <c r="F19" s="12">
        <f t="shared" si="2"/>
        <v>90911500</v>
      </c>
      <c r="G19" s="12">
        <f t="shared" si="3"/>
        <v>181895500</v>
      </c>
      <c r="H19" s="12">
        <v>15300000</v>
      </c>
      <c r="I19" s="12">
        <v>18421000</v>
      </c>
      <c r="J19" s="12">
        <v>1003000</v>
      </c>
      <c r="K19" s="12"/>
      <c r="L19" s="43">
        <f t="shared" si="0"/>
        <v>216619500</v>
      </c>
    </row>
    <row r="20" spans="1:12" ht="12.75" customHeight="1">
      <c r="A20" s="63" t="s">
        <v>42</v>
      </c>
      <c r="B20" s="12">
        <v>377965000</v>
      </c>
      <c r="C20" s="12">
        <v>87932000</v>
      </c>
      <c r="D20" s="12">
        <f t="shared" si="1"/>
        <v>465897000</v>
      </c>
      <c r="E20" s="12">
        <v>115494250</v>
      </c>
      <c r="F20" s="12">
        <f t="shared" si="2"/>
        <v>116474250</v>
      </c>
      <c r="G20" s="12">
        <f t="shared" si="3"/>
        <v>233928500</v>
      </c>
      <c r="H20" s="12">
        <v>19980000</v>
      </c>
      <c r="I20" s="12">
        <v>28228000</v>
      </c>
      <c r="J20" s="12">
        <v>354000</v>
      </c>
      <c r="K20" s="12">
        <v>565000</v>
      </c>
      <c r="L20" s="43">
        <f t="shared" si="0"/>
        <v>283055500</v>
      </c>
    </row>
    <row r="21" spans="1:12" ht="12.75" customHeight="1">
      <c r="A21" s="63" t="s">
        <v>43</v>
      </c>
      <c r="B21" s="12">
        <v>841043000</v>
      </c>
      <c r="C21" s="12">
        <v>254706000</v>
      </c>
      <c r="D21" s="12">
        <f t="shared" si="1"/>
        <v>1095749000</v>
      </c>
      <c r="E21" s="12">
        <v>265755500</v>
      </c>
      <c r="F21" s="12">
        <f t="shared" si="2"/>
        <v>273937250</v>
      </c>
      <c r="G21" s="12">
        <f t="shared" si="3"/>
        <v>556056250</v>
      </c>
      <c r="H21" s="12">
        <v>99630000</v>
      </c>
      <c r="I21" s="12">
        <v>79343000</v>
      </c>
      <c r="J21" s="12">
        <v>1206000</v>
      </c>
      <c r="K21" s="12">
        <v>265000</v>
      </c>
      <c r="L21" s="43">
        <f t="shared" si="0"/>
        <v>736500250</v>
      </c>
    </row>
    <row r="22" spans="1:12" ht="12.75" customHeight="1">
      <c r="A22" s="63" t="s">
        <v>44</v>
      </c>
      <c r="B22" s="12">
        <v>706004000</v>
      </c>
      <c r="C22" s="12">
        <v>144464000</v>
      </c>
      <c r="D22" s="12">
        <f t="shared" si="1"/>
        <v>850468000</v>
      </c>
      <c r="E22" s="12">
        <v>217391000</v>
      </c>
      <c r="F22" s="12">
        <f t="shared" si="2"/>
        <v>212617000</v>
      </c>
      <c r="G22" s="12">
        <f t="shared" si="3"/>
        <v>420460000</v>
      </c>
      <c r="H22" s="12">
        <v>49590000</v>
      </c>
      <c r="I22" s="12">
        <v>48059000</v>
      </c>
      <c r="J22" s="12">
        <v>591000</v>
      </c>
      <c r="K22" s="12">
        <v>1777000</v>
      </c>
      <c r="L22" s="43">
        <f t="shared" si="0"/>
        <v>520477000</v>
      </c>
    </row>
    <row r="23" spans="1:12" ht="12.75" customHeight="1">
      <c r="A23" s="63" t="s">
        <v>45</v>
      </c>
      <c r="B23" s="12">
        <v>464518000</v>
      </c>
      <c r="C23" s="12">
        <v>87367000</v>
      </c>
      <c r="D23" s="12">
        <f t="shared" si="1"/>
        <v>551885000</v>
      </c>
      <c r="E23" s="12">
        <v>139189250</v>
      </c>
      <c r="F23" s="12">
        <f t="shared" si="2"/>
        <v>137971250</v>
      </c>
      <c r="G23" s="12">
        <f t="shared" si="3"/>
        <v>274724500</v>
      </c>
      <c r="H23" s="12">
        <v>18360000</v>
      </c>
      <c r="I23" s="12">
        <v>22012000</v>
      </c>
      <c r="J23" s="12">
        <v>617000</v>
      </c>
      <c r="K23" s="12"/>
      <c r="L23" s="43">
        <f t="shared" si="0"/>
        <v>315713500</v>
      </c>
    </row>
    <row r="24" spans="1:12" ht="12.75" customHeight="1">
      <c r="A24" s="63" t="s">
        <v>46</v>
      </c>
      <c r="B24" s="12">
        <v>455940000</v>
      </c>
      <c r="C24" s="12">
        <v>122636000</v>
      </c>
      <c r="D24" s="12">
        <f t="shared" si="1"/>
        <v>578576000</v>
      </c>
      <c r="E24" s="12">
        <v>142622300</v>
      </c>
      <c r="F24" s="12">
        <f t="shared" si="2"/>
        <v>144644000</v>
      </c>
      <c r="G24" s="12">
        <f t="shared" si="3"/>
        <v>291309700</v>
      </c>
      <c r="H24" s="12">
        <v>27990000</v>
      </c>
      <c r="I24" s="12">
        <v>49052000</v>
      </c>
      <c r="J24" s="12">
        <v>1721000</v>
      </c>
      <c r="K24" s="12">
        <v>1360000</v>
      </c>
      <c r="L24" s="43">
        <f t="shared" si="0"/>
        <v>371432700</v>
      </c>
    </row>
    <row r="25" spans="1:12" ht="12.75" customHeight="1">
      <c r="A25" s="63" t="s">
        <v>47</v>
      </c>
      <c r="B25" s="12">
        <v>712334000</v>
      </c>
      <c r="C25" s="12">
        <v>151522000</v>
      </c>
      <c r="D25" s="12">
        <f t="shared" si="1"/>
        <v>863856000</v>
      </c>
      <c r="E25" s="12">
        <v>218330000</v>
      </c>
      <c r="F25" s="12">
        <f t="shared" si="2"/>
        <v>215964000</v>
      </c>
      <c r="G25" s="12">
        <f t="shared" si="3"/>
        <v>429562000</v>
      </c>
      <c r="H25" s="12">
        <v>44100000</v>
      </c>
      <c r="I25" s="12">
        <v>43560000</v>
      </c>
      <c r="J25" s="12">
        <v>1291000</v>
      </c>
      <c r="K25" s="12">
        <v>2161000</v>
      </c>
      <c r="L25" s="43">
        <f t="shared" si="0"/>
        <v>520674000</v>
      </c>
    </row>
    <row r="26" spans="1:12" ht="12.75" customHeight="1">
      <c r="A26" s="63" t="s">
        <v>48</v>
      </c>
      <c r="B26" s="12">
        <v>417871000</v>
      </c>
      <c r="C26" s="12">
        <v>105267000</v>
      </c>
      <c r="D26" s="12">
        <f t="shared" si="1"/>
        <v>523138000</v>
      </c>
      <c r="E26" s="12">
        <v>128192250</v>
      </c>
      <c r="F26" s="12">
        <f t="shared" si="2"/>
        <v>130784500</v>
      </c>
      <c r="G26" s="12">
        <f t="shared" si="3"/>
        <v>264161250</v>
      </c>
      <c r="H26" s="12">
        <v>30870000</v>
      </c>
      <c r="I26" s="12">
        <v>32505000</v>
      </c>
      <c r="J26" s="12">
        <v>1397000</v>
      </c>
      <c r="K26" s="12"/>
      <c r="L26" s="43">
        <f t="shared" si="0"/>
        <v>328933250</v>
      </c>
    </row>
    <row r="27" spans="1:12" ht="12.75" customHeight="1">
      <c r="A27" s="63" t="s">
        <v>49</v>
      </c>
      <c r="B27" s="12">
        <v>197790000</v>
      </c>
      <c r="C27" s="12">
        <v>54210000</v>
      </c>
      <c r="D27" s="12">
        <f t="shared" si="1"/>
        <v>252000000</v>
      </c>
      <c r="E27" s="12">
        <v>56344500</v>
      </c>
      <c r="F27" s="12">
        <f t="shared" si="2"/>
        <v>63000000</v>
      </c>
      <c r="G27" s="12">
        <f t="shared" si="3"/>
        <v>132655500</v>
      </c>
      <c r="H27" s="12">
        <v>4140000</v>
      </c>
      <c r="I27" s="12">
        <v>2760000</v>
      </c>
      <c r="J27" s="12"/>
      <c r="K27" s="12"/>
      <c r="L27" s="43">
        <f t="shared" si="0"/>
        <v>139555500</v>
      </c>
    </row>
    <row r="28" spans="1:12" ht="12.75" customHeight="1">
      <c r="A28" s="63" t="s">
        <v>50</v>
      </c>
      <c r="B28" s="12">
        <v>51551000</v>
      </c>
      <c r="C28" s="12">
        <v>15310000</v>
      </c>
      <c r="D28" s="12">
        <f t="shared" si="1"/>
        <v>66861000</v>
      </c>
      <c r="E28" s="12">
        <v>14558750</v>
      </c>
      <c r="F28" s="12">
        <f t="shared" si="2"/>
        <v>16715250</v>
      </c>
      <c r="G28" s="12">
        <f t="shared" si="3"/>
        <v>35587000</v>
      </c>
      <c r="H28" s="12">
        <v>1260000</v>
      </c>
      <c r="I28" s="12">
        <v>886000</v>
      </c>
      <c r="J28" s="12"/>
      <c r="K28" s="12"/>
      <c r="L28" s="43">
        <f t="shared" si="0"/>
        <v>37733000</v>
      </c>
    </row>
    <row r="29" spans="1:12" ht="12.75" customHeight="1">
      <c r="A29" s="63" t="s">
        <v>51</v>
      </c>
      <c r="B29" s="12">
        <v>73335000</v>
      </c>
      <c r="C29" s="12">
        <v>24813000</v>
      </c>
      <c r="D29" s="12">
        <f t="shared" si="1"/>
        <v>98148000</v>
      </c>
      <c r="E29" s="12">
        <v>18993750</v>
      </c>
      <c r="F29" s="12">
        <f t="shared" si="2"/>
        <v>24537000</v>
      </c>
      <c r="G29" s="12">
        <f t="shared" si="3"/>
        <v>54617250</v>
      </c>
      <c r="H29" s="12">
        <v>1800000</v>
      </c>
      <c r="I29" s="12">
        <v>1204000</v>
      </c>
      <c r="J29" s="12"/>
      <c r="K29" s="12"/>
      <c r="L29" s="43">
        <f t="shared" si="0"/>
        <v>57621250</v>
      </c>
    </row>
    <row r="30" spans="1:12" ht="12.75" customHeight="1">
      <c r="A30" s="63" t="s">
        <v>52</v>
      </c>
      <c r="B30" s="12">
        <v>108709000</v>
      </c>
      <c r="C30" s="12">
        <v>29872000</v>
      </c>
      <c r="D30" s="12">
        <f t="shared" si="1"/>
        <v>138581000</v>
      </c>
      <c r="E30" s="12">
        <v>30861500</v>
      </c>
      <c r="F30" s="12">
        <f t="shared" si="2"/>
        <v>34645250</v>
      </c>
      <c r="G30" s="12">
        <f t="shared" si="3"/>
        <v>73074250</v>
      </c>
      <c r="H30" s="12">
        <v>2520000</v>
      </c>
      <c r="I30" s="12">
        <v>2166000</v>
      </c>
      <c r="J30" s="12">
        <v>44000</v>
      </c>
      <c r="K30" s="12">
        <v>2150000</v>
      </c>
      <c r="L30" s="43">
        <f t="shared" si="0"/>
        <v>79954250</v>
      </c>
    </row>
    <row r="31" spans="1:12" ht="12.75" customHeight="1">
      <c r="A31" s="63" t="s">
        <v>53</v>
      </c>
      <c r="B31" s="12">
        <v>86062000</v>
      </c>
      <c r="C31" s="12">
        <v>11752000</v>
      </c>
      <c r="D31" s="12">
        <f t="shared" si="1"/>
        <v>97814000</v>
      </c>
      <c r="E31" s="12">
        <v>23433750</v>
      </c>
      <c r="F31" s="12">
        <f t="shared" si="2"/>
        <v>24453500</v>
      </c>
      <c r="G31" s="12">
        <f t="shared" si="3"/>
        <v>49926750</v>
      </c>
      <c r="H31" s="12"/>
      <c r="I31" s="12">
        <v>6016000</v>
      </c>
      <c r="J31" s="12">
        <v>485000</v>
      </c>
      <c r="K31" s="12"/>
      <c r="L31" s="43">
        <f t="shared" si="0"/>
        <v>56427750</v>
      </c>
    </row>
    <row r="32" spans="1:12" ht="12.75" customHeight="1" thickBot="1">
      <c r="A32" s="64" t="s">
        <v>54</v>
      </c>
      <c r="B32" s="13">
        <v>97496000</v>
      </c>
      <c r="C32" s="13">
        <v>3954000</v>
      </c>
      <c r="D32" s="18">
        <f t="shared" si="1"/>
        <v>101450000</v>
      </c>
      <c r="E32" s="19">
        <v>21745000</v>
      </c>
      <c r="F32" s="19">
        <f t="shared" si="2"/>
        <v>25362500</v>
      </c>
      <c r="G32" s="19">
        <f t="shared" si="3"/>
        <v>54342500</v>
      </c>
      <c r="H32" s="13"/>
      <c r="I32" s="13">
        <v>5908000</v>
      </c>
      <c r="J32" s="13"/>
      <c r="K32" s="13"/>
      <c r="L32" s="44">
        <f t="shared" si="0"/>
        <v>60250500</v>
      </c>
    </row>
    <row r="33" spans="1:12" ht="13.5" thickBot="1">
      <c r="A33" s="25" t="s">
        <v>15</v>
      </c>
      <c r="B33" s="14">
        <v>12325278000</v>
      </c>
      <c r="C33" s="14">
        <f>SUM(C7:C32)</f>
        <v>3578306000</v>
      </c>
      <c r="D33" s="14">
        <f>SUM(D7:D32)</f>
        <v>15903584000</v>
      </c>
      <c r="E33" s="14">
        <f>SUM(E7:E32)</f>
        <v>3869278800</v>
      </c>
      <c r="F33" s="14">
        <f>SUM(F7:F32)</f>
        <v>3975896000</v>
      </c>
      <c r="G33" s="14">
        <f>SUM(G7:G32)</f>
        <v>8058409200</v>
      </c>
      <c r="H33" s="14">
        <v>1084050000</v>
      </c>
      <c r="I33" s="14">
        <v>835259000</v>
      </c>
      <c r="J33" s="14">
        <v>22000000</v>
      </c>
      <c r="K33" s="39">
        <v>44593000</v>
      </c>
      <c r="L33" s="45">
        <f>SUM(L7:L32)</f>
        <v>10044311200</v>
      </c>
    </row>
    <row r="34" spans="1:8" ht="12.75">
      <c r="A34" s="6"/>
      <c r="B34" s="6"/>
      <c r="C34" s="6"/>
      <c r="D34" s="6"/>
      <c r="E34" s="6"/>
      <c r="F34" s="6"/>
      <c r="G34" s="6"/>
      <c r="H34" s="6"/>
    </row>
    <row r="35" spans="1:11" s="4" customFormat="1" ht="12.75">
      <c r="A35" s="4" t="s">
        <v>16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2" s="4" customFormat="1" ht="12.75">
      <c r="A36" s="4" t="s">
        <v>20</v>
      </c>
      <c r="D36" s="24"/>
      <c r="E36" s="24"/>
      <c r="F36" s="24"/>
      <c r="G36" s="24"/>
      <c r="L36" s="24"/>
    </row>
    <row r="37" spans="1:11" s="4" customFormat="1" ht="12.75">
      <c r="A37" s="4" t="s">
        <v>18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="4" customFormat="1" ht="12.75">
      <c r="A38" s="4" t="s">
        <v>17</v>
      </c>
    </row>
    <row r="39" s="4" customFormat="1" ht="12.75">
      <c r="A39" s="4" t="s">
        <v>19</v>
      </c>
    </row>
  </sheetData>
  <sheetProtection/>
  <printOptions horizontalCentered="1"/>
  <pageMargins left="0.7480314960629921" right="0.7874015748031497" top="1.062992125984252" bottom="0.9448818897637796" header="0.5905511811023623" footer="0.1968503937007874"/>
  <pageSetup fitToHeight="1" fitToWidth="1" horizontalDpi="600" verticalDpi="600" orientation="landscape" paperSize="9" scale="65" r:id="rId2"/>
  <colBreaks count="1" manualBreakCount="1">
    <brk id="2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J20" sqref="J20"/>
    </sheetView>
  </sheetViews>
  <sheetFormatPr defaultColWidth="9.140625" defaultRowHeight="12.75"/>
  <cols>
    <col min="1" max="1" width="53.7109375" style="0" customWidth="1"/>
    <col min="2" max="7" width="15.7109375" style="0" customWidth="1"/>
    <col min="9" max="9" width="11.140625" style="0" bestFit="1" customWidth="1"/>
  </cols>
  <sheetData>
    <row r="1" spans="1:7" s="2" customFormat="1" ht="18.75">
      <c r="A1" s="37" t="s">
        <v>27</v>
      </c>
      <c r="B1" s="1"/>
      <c r="C1" s="1"/>
      <c r="D1" s="1"/>
      <c r="E1" s="1"/>
      <c r="F1" s="1"/>
      <c r="G1" s="21" t="s">
        <v>13</v>
      </c>
    </row>
    <row r="2" spans="1:6" s="2" customFormat="1" ht="15.75" customHeight="1">
      <c r="A2" s="36"/>
      <c r="B2" s="3"/>
      <c r="C2" s="3"/>
      <c r="D2" s="3"/>
      <c r="E2" s="3"/>
      <c r="F2" s="3"/>
    </row>
    <row r="3" spans="1:6" s="2" customFormat="1" ht="13.5">
      <c r="A3" s="5"/>
      <c r="B3" s="5"/>
      <c r="C3" s="5"/>
      <c r="D3" s="5"/>
      <c r="E3" s="5"/>
      <c r="F3" s="5"/>
    </row>
    <row r="4" spans="1:7" s="2" customFormat="1" ht="13.5" thickBot="1">
      <c r="A4" s="6"/>
      <c r="B4" s="8"/>
      <c r="C4" s="8"/>
      <c r="D4" s="8"/>
      <c r="E4" s="8"/>
      <c r="F4" s="8"/>
      <c r="G4" s="8" t="s">
        <v>8</v>
      </c>
    </row>
    <row r="5" spans="1:7" s="2" customFormat="1" ht="53.25" thickBot="1">
      <c r="A5" s="9" t="s">
        <v>0</v>
      </c>
      <c r="B5" s="26" t="s">
        <v>4</v>
      </c>
      <c r="C5" s="10" t="s">
        <v>22</v>
      </c>
      <c r="D5" s="46" t="s">
        <v>24</v>
      </c>
      <c r="E5" s="65" t="s">
        <v>25</v>
      </c>
      <c r="F5" s="66"/>
      <c r="G5" s="27" t="s">
        <v>21</v>
      </c>
    </row>
    <row r="6" spans="1:7" s="2" customFormat="1" ht="13.5" thickBot="1">
      <c r="A6" s="15"/>
      <c r="B6" s="22">
        <v>1</v>
      </c>
      <c r="C6" s="22">
        <v>2</v>
      </c>
      <c r="D6" s="47">
        <v>3</v>
      </c>
      <c r="E6" s="48">
        <v>4</v>
      </c>
      <c r="F6" s="49">
        <v>5</v>
      </c>
      <c r="G6" s="32">
        <v>6</v>
      </c>
    </row>
    <row r="7" spans="1:9" s="2" customFormat="1" ht="12.75" customHeight="1">
      <c r="A7" s="62" t="s">
        <v>30</v>
      </c>
      <c r="B7" s="11">
        <v>17933000</v>
      </c>
      <c r="C7" s="11">
        <v>4982000</v>
      </c>
      <c r="D7" s="50">
        <f>B7-C7</f>
        <v>12951000</v>
      </c>
      <c r="E7" s="51">
        <v>123336000</v>
      </c>
      <c r="F7" s="52">
        <v>15660000</v>
      </c>
      <c r="G7" s="28">
        <v>25325000</v>
      </c>
      <c r="I7" s="38"/>
    </row>
    <row r="8" spans="1:9" s="2" customFormat="1" ht="12.75" customHeight="1">
      <c r="A8" s="63" t="s">
        <v>31</v>
      </c>
      <c r="B8" s="12">
        <v>8317000</v>
      </c>
      <c r="C8" s="12">
        <v>1946750</v>
      </c>
      <c r="D8" s="53">
        <f aca="true" t="shared" si="0" ref="D8:D32">B8-C8</f>
        <v>6370250</v>
      </c>
      <c r="E8" s="54">
        <v>17387000</v>
      </c>
      <c r="F8" s="55">
        <v>6847000</v>
      </c>
      <c r="G8" s="29">
        <v>9104000</v>
      </c>
      <c r="I8" s="38"/>
    </row>
    <row r="9" spans="1:9" s="2" customFormat="1" ht="12.75" customHeight="1">
      <c r="A9" s="63" t="s">
        <v>32</v>
      </c>
      <c r="B9" s="12">
        <v>398000</v>
      </c>
      <c r="C9" s="12">
        <v>145000</v>
      </c>
      <c r="D9" s="53">
        <f t="shared" si="0"/>
        <v>253000</v>
      </c>
      <c r="E9" s="54">
        <v>8931000</v>
      </c>
      <c r="F9" s="55">
        <v>12720000</v>
      </c>
      <c r="G9" s="29">
        <v>2808000</v>
      </c>
      <c r="I9" s="38"/>
    </row>
    <row r="10" spans="1:9" s="2" customFormat="1" ht="12.75" customHeight="1">
      <c r="A10" s="63" t="s">
        <v>33</v>
      </c>
      <c r="B10" s="12">
        <v>32772000</v>
      </c>
      <c r="C10" s="12">
        <v>6893750</v>
      </c>
      <c r="D10" s="53">
        <f t="shared" si="0"/>
        <v>25878250</v>
      </c>
      <c r="E10" s="54">
        <v>74884000</v>
      </c>
      <c r="F10" s="55">
        <v>19000000</v>
      </c>
      <c r="G10" s="29">
        <v>9651000</v>
      </c>
      <c r="I10" s="38"/>
    </row>
    <row r="11" spans="1:9" s="2" customFormat="1" ht="12.75" customHeight="1">
      <c r="A11" s="63" t="s">
        <v>34</v>
      </c>
      <c r="B11" s="12">
        <v>9333000</v>
      </c>
      <c r="C11" s="12">
        <v>2266000</v>
      </c>
      <c r="D11" s="53">
        <f t="shared" si="0"/>
        <v>7067000</v>
      </c>
      <c r="E11" s="54">
        <v>21814000</v>
      </c>
      <c r="F11" s="55">
        <v>27949000</v>
      </c>
      <c r="G11" s="29">
        <v>12864000</v>
      </c>
      <c r="I11" s="38"/>
    </row>
    <row r="12" spans="1:9" s="2" customFormat="1" ht="12.75" customHeight="1">
      <c r="A12" s="63" t="s">
        <v>35</v>
      </c>
      <c r="B12" s="12"/>
      <c r="C12" s="12"/>
      <c r="D12" s="53"/>
      <c r="E12" s="54"/>
      <c r="F12" s="55">
        <v>9387000</v>
      </c>
      <c r="G12" s="29">
        <v>3634000</v>
      </c>
      <c r="I12" s="38"/>
    </row>
    <row r="13" spans="1:9" s="2" customFormat="1" ht="12.75" customHeight="1">
      <c r="A13" s="63" t="s">
        <v>36</v>
      </c>
      <c r="B13" s="12">
        <v>1710000</v>
      </c>
      <c r="C13" s="12">
        <v>547500</v>
      </c>
      <c r="D13" s="53">
        <f t="shared" si="0"/>
        <v>1162500</v>
      </c>
      <c r="E13" s="54">
        <v>18688000</v>
      </c>
      <c r="F13" s="55">
        <v>1500000</v>
      </c>
      <c r="G13" s="29">
        <v>3190000</v>
      </c>
      <c r="I13" s="38"/>
    </row>
    <row r="14" spans="1:9" s="2" customFormat="1" ht="12.75" customHeight="1">
      <c r="A14" s="63" t="s">
        <v>37</v>
      </c>
      <c r="B14" s="12">
        <v>473000</v>
      </c>
      <c r="C14" s="12">
        <v>95750</v>
      </c>
      <c r="D14" s="53">
        <f t="shared" si="0"/>
        <v>377250</v>
      </c>
      <c r="E14" s="54">
        <v>11252000</v>
      </c>
      <c r="F14" s="55">
        <v>5150000</v>
      </c>
      <c r="G14" s="29">
        <v>252000</v>
      </c>
      <c r="I14" s="38"/>
    </row>
    <row r="15" spans="1:9" s="2" customFormat="1" ht="12.75" customHeight="1">
      <c r="A15" s="63" t="s">
        <v>38</v>
      </c>
      <c r="B15" s="12">
        <v>6429000</v>
      </c>
      <c r="C15" s="12">
        <v>1482750</v>
      </c>
      <c r="D15" s="53">
        <f t="shared" si="0"/>
        <v>4946250</v>
      </c>
      <c r="E15" s="54">
        <v>10456000</v>
      </c>
      <c r="F15" s="55">
        <v>2740000</v>
      </c>
      <c r="G15" s="29">
        <v>1580000</v>
      </c>
      <c r="I15" s="38"/>
    </row>
    <row r="16" spans="1:9" s="2" customFormat="1" ht="12.75" customHeight="1">
      <c r="A16" s="63" t="s">
        <v>39</v>
      </c>
      <c r="B16" s="12">
        <v>18599000</v>
      </c>
      <c r="C16" s="12">
        <v>5520750</v>
      </c>
      <c r="D16" s="53">
        <f t="shared" si="0"/>
        <v>13078250</v>
      </c>
      <c r="E16" s="54">
        <v>41826000</v>
      </c>
      <c r="F16" s="55">
        <v>23816000</v>
      </c>
      <c r="G16" s="29">
        <v>23933000</v>
      </c>
      <c r="I16" s="38"/>
    </row>
    <row r="17" spans="1:9" s="2" customFormat="1" ht="12.75" customHeight="1">
      <c r="A17" s="63" t="s">
        <v>40</v>
      </c>
      <c r="B17" s="12">
        <v>2509000</v>
      </c>
      <c r="C17" s="12">
        <v>510500</v>
      </c>
      <c r="D17" s="53">
        <f t="shared" si="0"/>
        <v>1998500</v>
      </c>
      <c r="E17" s="54">
        <v>12149000</v>
      </c>
      <c r="F17" s="55">
        <v>2300000</v>
      </c>
      <c r="G17" s="29">
        <v>6625000</v>
      </c>
      <c r="I17" s="38"/>
    </row>
    <row r="18" spans="1:9" s="2" customFormat="1" ht="12.75" customHeight="1">
      <c r="A18" s="63" t="s">
        <v>41</v>
      </c>
      <c r="B18" s="12">
        <v>10102000</v>
      </c>
      <c r="C18" s="12">
        <v>2617500</v>
      </c>
      <c r="D18" s="53">
        <f t="shared" si="0"/>
        <v>7484500</v>
      </c>
      <c r="E18" s="54">
        <v>23171000</v>
      </c>
      <c r="F18" s="55">
        <v>9000000</v>
      </c>
      <c r="G18" s="29">
        <v>3228000</v>
      </c>
      <c r="I18" s="38"/>
    </row>
    <row r="19" spans="1:9" s="2" customFormat="1" ht="12.75" customHeight="1">
      <c r="A19" s="63" t="s">
        <v>55</v>
      </c>
      <c r="B19" s="12">
        <v>4249000</v>
      </c>
      <c r="C19" s="12">
        <v>1125000</v>
      </c>
      <c r="D19" s="53">
        <f t="shared" si="0"/>
        <v>3124000</v>
      </c>
      <c r="E19" s="54">
        <v>10338000</v>
      </c>
      <c r="F19" s="55">
        <v>9788000</v>
      </c>
      <c r="G19" s="29">
        <v>7128000</v>
      </c>
      <c r="I19" s="38"/>
    </row>
    <row r="20" spans="1:9" s="2" customFormat="1" ht="12.75" customHeight="1">
      <c r="A20" s="63" t="s">
        <v>42</v>
      </c>
      <c r="B20" s="12">
        <v>4792000</v>
      </c>
      <c r="C20" s="12">
        <v>1194500</v>
      </c>
      <c r="D20" s="53">
        <f t="shared" si="0"/>
        <v>3597500</v>
      </c>
      <c r="E20" s="54">
        <v>2100000</v>
      </c>
      <c r="F20" s="55">
        <v>20077000</v>
      </c>
      <c r="G20" s="29">
        <v>7410000</v>
      </c>
      <c r="I20" s="38"/>
    </row>
    <row r="21" spans="1:9" s="2" customFormat="1" ht="12.75" customHeight="1">
      <c r="A21" s="63" t="s">
        <v>43</v>
      </c>
      <c r="B21" s="12">
        <v>26260000</v>
      </c>
      <c r="C21" s="12">
        <v>7669750</v>
      </c>
      <c r="D21" s="53">
        <f t="shared" si="0"/>
        <v>18590250</v>
      </c>
      <c r="E21" s="54">
        <v>50616000</v>
      </c>
      <c r="F21" s="55">
        <v>500000</v>
      </c>
      <c r="G21" s="29">
        <v>26334000</v>
      </c>
      <c r="I21" s="38"/>
    </row>
    <row r="22" spans="1:9" s="2" customFormat="1" ht="12.75" customHeight="1">
      <c r="A22" s="63" t="s">
        <v>44</v>
      </c>
      <c r="B22" s="12">
        <v>7018000</v>
      </c>
      <c r="C22" s="12">
        <v>2311000</v>
      </c>
      <c r="D22" s="53">
        <f t="shared" si="0"/>
        <v>4707000</v>
      </c>
      <c r="E22" s="54">
        <v>26962000</v>
      </c>
      <c r="F22" s="55">
        <v>16561000</v>
      </c>
      <c r="G22" s="29">
        <v>12637000</v>
      </c>
      <c r="I22" s="38"/>
    </row>
    <row r="23" spans="1:9" s="2" customFormat="1" ht="12.75" customHeight="1">
      <c r="A23" s="63" t="s">
        <v>45</v>
      </c>
      <c r="B23" s="12">
        <v>3760000</v>
      </c>
      <c r="C23" s="12">
        <v>975000</v>
      </c>
      <c r="D23" s="53">
        <f t="shared" si="0"/>
        <v>2785000</v>
      </c>
      <c r="E23" s="54">
        <v>15531000</v>
      </c>
      <c r="F23" s="55">
        <v>8310000</v>
      </c>
      <c r="G23" s="29">
        <v>4517000</v>
      </c>
      <c r="I23" s="38"/>
    </row>
    <row r="24" spans="1:9" s="2" customFormat="1" ht="12.75" customHeight="1">
      <c r="A24" s="63" t="s">
        <v>46</v>
      </c>
      <c r="B24" s="12">
        <v>6003000</v>
      </c>
      <c r="C24" s="12">
        <v>1643250</v>
      </c>
      <c r="D24" s="53">
        <f t="shared" si="0"/>
        <v>4359750</v>
      </c>
      <c r="E24" s="54">
        <v>31724000</v>
      </c>
      <c r="F24" s="55">
        <v>3900000</v>
      </c>
      <c r="G24" s="29">
        <v>364000</v>
      </c>
      <c r="I24" s="38"/>
    </row>
    <row r="25" spans="1:9" s="2" customFormat="1" ht="12.75" customHeight="1">
      <c r="A25" s="63" t="s">
        <v>47</v>
      </c>
      <c r="B25" s="12">
        <v>5279000</v>
      </c>
      <c r="C25" s="12">
        <v>1317500</v>
      </c>
      <c r="D25" s="53">
        <f t="shared" si="0"/>
        <v>3961500</v>
      </c>
      <c r="E25" s="54">
        <v>25168000</v>
      </c>
      <c r="F25" s="55">
        <v>15920000</v>
      </c>
      <c r="G25" s="29">
        <v>7361000</v>
      </c>
      <c r="I25" s="38"/>
    </row>
    <row r="26" spans="1:9" s="2" customFormat="1" ht="12.75" customHeight="1">
      <c r="A26" s="63" t="s">
        <v>48</v>
      </c>
      <c r="B26" s="12">
        <v>6203000</v>
      </c>
      <c r="C26" s="12">
        <v>1604500</v>
      </c>
      <c r="D26" s="53">
        <f t="shared" si="0"/>
        <v>4598500</v>
      </c>
      <c r="E26" s="54">
        <v>8847000</v>
      </c>
      <c r="F26" s="55">
        <v>15360000</v>
      </c>
      <c r="G26" s="29">
        <v>5842000</v>
      </c>
      <c r="I26" s="38"/>
    </row>
    <row r="27" spans="1:9" s="2" customFormat="1" ht="12.75" customHeight="1">
      <c r="A27" s="63" t="s">
        <v>49</v>
      </c>
      <c r="B27" s="12"/>
      <c r="C27" s="12"/>
      <c r="D27" s="53"/>
      <c r="E27" s="54">
        <v>8710000</v>
      </c>
      <c r="F27" s="55">
        <v>2359000</v>
      </c>
      <c r="G27" s="29">
        <v>2395000</v>
      </c>
      <c r="I27" s="38"/>
    </row>
    <row r="28" spans="1:9" s="2" customFormat="1" ht="12.75" customHeight="1">
      <c r="A28" s="63" t="s">
        <v>50</v>
      </c>
      <c r="B28" s="12"/>
      <c r="C28" s="12"/>
      <c r="D28" s="53"/>
      <c r="E28" s="54">
        <v>2507000</v>
      </c>
      <c r="F28" s="55"/>
      <c r="G28" s="29">
        <v>338000</v>
      </c>
      <c r="I28" s="38"/>
    </row>
    <row r="29" spans="1:9" s="2" customFormat="1" ht="12.75" customHeight="1">
      <c r="A29" s="63" t="s">
        <v>51</v>
      </c>
      <c r="B29" s="12"/>
      <c r="C29" s="12"/>
      <c r="D29" s="53"/>
      <c r="E29" s="54">
        <v>3089000</v>
      </c>
      <c r="F29" s="55">
        <v>360000</v>
      </c>
      <c r="G29" s="29">
        <v>1580000</v>
      </c>
      <c r="I29" s="38"/>
    </row>
    <row r="30" spans="1:9" s="2" customFormat="1" ht="12.75" customHeight="1">
      <c r="A30" s="63" t="s">
        <v>52</v>
      </c>
      <c r="B30" s="12"/>
      <c r="C30" s="12"/>
      <c r="D30" s="53"/>
      <c r="E30" s="54">
        <v>3794000</v>
      </c>
      <c r="F30" s="55">
        <v>1350000</v>
      </c>
      <c r="G30" s="29">
        <v>3202000</v>
      </c>
      <c r="I30" s="38"/>
    </row>
    <row r="31" spans="1:9" s="2" customFormat="1" ht="12.75" customHeight="1">
      <c r="A31" s="63" t="s">
        <v>53</v>
      </c>
      <c r="B31" s="12">
        <v>735000</v>
      </c>
      <c r="C31" s="12">
        <v>224000</v>
      </c>
      <c r="D31" s="53">
        <f t="shared" si="0"/>
        <v>511000</v>
      </c>
      <c r="E31" s="54">
        <v>4231000</v>
      </c>
      <c r="F31" s="55">
        <v>550000</v>
      </c>
      <c r="G31" s="29">
        <v>2555000</v>
      </c>
      <c r="I31" s="38"/>
    </row>
    <row r="32" spans="1:9" s="2" customFormat="1" ht="12.75" customHeight="1" thickBot="1">
      <c r="A32" s="64" t="s">
        <v>54</v>
      </c>
      <c r="B32" s="13">
        <v>313000</v>
      </c>
      <c r="C32" s="13">
        <v>84000</v>
      </c>
      <c r="D32" s="56">
        <f t="shared" si="0"/>
        <v>229000</v>
      </c>
      <c r="E32" s="57">
        <v>1694000</v>
      </c>
      <c r="F32" s="58">
        <v>1990000</v>
      </c>
      <c r="G32" s="30">
        <v>57000</v>
      </c>
      <c r="I32" s="38"/>
    </row>
    <row r="33" spans="1:9" s="2" customFormat="1" ht="13.5" thickBot="1">
      <c r="A33" s="25" t="s">
        <v>15</v>
      </c>
      <c r="B33" s="14">
        <f aca="true" t="shared" si="1" ref="B33:G33">SUM(B7:B32)</f>
        <v>173187000</v>
      </c>
      <c r="C33" s="14">
        <f t="shared" si="1"/>
        <v>45156750</v>
      </c>
      <c r="D33" s="59">
        <f t="shared" si="1"/>
        <v>128030250</v>
      </c>
      <c r="E33" s="60">
        <f t="shared" si="1"/>
        <v>559205000</v>
      </c>
      <c r="F33" s="61">
        <f t="shared" si="1"/>
        <v>233094000</v>
      </c>
      <c r="G33" s="31">
        <f t="shared" si="1"/>
        <v>183914000</v>
      </c>
      <c r="I33" s="38"/>
    </row>
    <row r="35" spans="1:6" s="34" customFormat="1" ht="12.75">
      <c r="A35" s="33" t="s">
        <v>16</v>
      </c>
      <c r="F35" s="35"/>
    </row>
    <row r="36" spans="1:7" s="34" customFormat="1" ht="12.75">
      <c r="A36" s="33" t="s">
        <v>23</v>
      </c>
      <c r="D36" s="35"/>
      <c r="F36" s="35"/>
      <c r="G36" s="35"/>
    </row>
    <row r="37" spans="1:7" s="34" customFormat="1" ht="12.75">
      <c r="A37" s="33" t="s">
        <v>56</v>
      </c>
      <c r="G37" s="35"/>
    </row>
    <row r="38" spans="1:7" s="34" customFormat="1" ht="12.75">
      <c r="A38" s="33" t="s">
        <v>29</v>
      </c>
      <c r="G38" s="35"/>
    </row>
    <row r="39" s="34" customFormat="1" ht="12.75">
      <c r="A39" s="33" t="s">
        <v>26</v>
      </c>
    </row>
  </sheetData>
  <sheetProtection/>
  <mergeCells count="1">
    <mergeCell ref="E5:F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valasekp</dc:creator>
  <cp:keywords/>
  <dc:description/>
  <cp:lastModifiedBy>Santus Arnold</cp:lastModifiedBy>
  <cp:lastPrinted>2013-01-31T07:30:12Z</cp:lastPrinted>
  <dcterms:created xsi:type="dcterms:W3CDTF">2013-01-24T09:54:28Z</dcterms:created>
  <dcterms:modified xsi:type="dcterms:W3CDTF">2013-01-31T16:08:03Z</dcterms:modified>
  <cp:category/>
  <cp:version/>
  <cp:contentType/>
  <cp:contentStatus/>
</cp:coreProperties>
</file>