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30" windowWidth="19200" windowHeight="4785" activeTab="4"/>
  </bookViews>
  <sheets>
    <sheet name="1" sheetId="1" r:id="rId1"/>
    <sheet name="2" sheetId="2" r:id="rId2"/>
    <sheet name="3a" sheetId="3" r:id="rId3"/>
    <sheet name="3b" sheetId="4" r:id="rId4"/>
    <sheet name="3c" sheetId="5" r:id="rId5"/>
    <sheet name="4-celkem" sheetId="6" r:id="rId6"/>
    <sheet name="4a-ped" sheetId="7" r:id="rId7"/>
    <sheet name="4b-neped" sheetId="8" r:id="rId8"/>
    <sheet name="5-celkem" sheetId="9" r:id="rId9"/>
    <sheet name="5a-ped" sheetId="10" r:id="rId10"/>
    <sheet name="5b-neped" sheetId="11" r:id="rId11"/>
    <sheet name="6a-ped " sheetId="12" r:id="rId12"/>
    <sheet name="6b-neped  " sheetId="13" r:id="rId13"/>
  </sheets>
  <externalReferences>
    <externalReference r:id="rId16"/>
  </externalReferences>
  <definedNames>
    <definedName name="AV" localSheetId="12">#REF!</definedName>
    <definedName name="AV">#REF!</definedName>
    <definedName name="BIS">#REF!</definedName>
    <definedName name="CBU" localSheetId="12">#REF!</definedName>
    <definedName name="CBU">#REF!</definedName>
    <definedName name="CSU" localSheetId="12">#REF!</definedName>
    <definedName name="CSU">#REF!</definedName>
    <definedName name="CUZK" localSheetId="12">#REF!</definedName>
    <definedName name="CUZK">#REF!</definedName>
    <definedName name="GA" localSheetId="12">#REF!</definedName>
    <definedName name="GA">#REF!</definedName>
    <definedName name="KPR" localSheetId="12">#REF!</definedName>
    <definedName name="KPR">#REF!</definedName>
    <definedName name="MDS" localSheetId="12">#REF!</definedName>
    <definedName name="MDS">#REF!</definedName>
    <definedName name="MF">#REF!</definedName>
    <definedName name="MK" localSheetId="12">#REF!</definedName>
    <definedName name="MK">#REF!</definedName>
    <definedName name="MMR">#REF!</definedName>
    <definedName name="MO">#REF!</definedName>
    <definedName name="MPO" localSheetId="12">#REF!</definedName>
    <definedName name="MPO">#REF!</definedName>
    <definedName name="MPSV">#REF!</definedName>
    <definedName name="MS" localSheetId="12">#REF!</definedName>
    <definedName name="MS">#REF!</definedName>
    <definedName name="MSMT" localSheetId="12">#REF!</definedName>
    <definedName name="MSMT">#REF!</definedName>
    <definedName name="MV">#REF!</definedName>
    <definedName name="MZdr" localSheetId="12">#REF!</definedName>
    <definedName name="MZdr">#REF!</definedName>
    <definedName name="MZe" localSheetId="12">#REF!</definedName>
    <definedName name="MZe">#REF!</definedName>
    <definedName name="MZP">#REF!</definedName>
    <definedName name="MZv">#REF!</definedName>
    <definedName name="_xlnm.Print_Titles" localSheetId="2">'3a'!$5:$12</definedName>
    <definedName name="_xlnm.Print_Titles" localSheetId="3">'3b'!$5:$12</definedName>
    <definedName name="_xlnm.Print_Titles" localSheetId="4">'3c'!$5:$12</definedName>
    <definedName name="NKU" localSheetId="12">#REF!</definedName>
    <definedName name="NKU">#REF!</definedName>
    <definedName name="PSP">#REF!</definedName>
    <definedName name="RRTV" localSheetId="12">#REF!</definedName>
    <definedName name="RRTV">#REF!</definedName>
    <definedName name="SP">#REF!</definedName>
    <definedName name="SSHR" localSheetId="12">#REF!</definedName>
    <definedName name="SSHR">#REF!</definedName>
    <definedName name="SUJB" localSheetId="12">#REF!</definedName>
    <definedName name="SUJB">#REF!</definedName>
    <definedName name="UOHS" localSheetId="12">#REF!</definedName>
    <definedName name="UOHS">#REF!</definedName>
    <definedName name="UPV" localSheetId="12">#REF!</definedName>
    <definedName name="UPV">#REF!</definedName>
    <definedName name="US" localSheetId="12">#REF!</definedName>
    <definedName name="US">#REF!</definedName>
    <definedName name="USIS" localSheetId="12">#REF!</definedName>
    <definedName name="USIS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<sst xmlns="http://schemas.openxmlformats.org/spreadsheetml/2006/main" count="1380" uniqueCount="199">
  <si>
    <t>Zaměstnanci celkem</t>
  </si>
  <si>
    <t>Krajské a obecní školství</t>
  </si>
  <si>
    <t>Přepočtený</t>
  </si>
  <si>
    <t>platy</t>
  </si>
  <si>
    <t>zaměstnanců</t>
  </si>
  <si>
    <t>celkem</t>
  </si>
  <si>
    <t>RgŠ územních samosprávných celků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</si>
  <si>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</si>
  <si>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</si>
  <si>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</si>
  <si>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</si>
  <si>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</si>
  <si>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</si>
  <si>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</si>
  <si>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</si>
  <si>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</si>
  <si>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</si>
  <si>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</si>
  <si>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</si>
  <si>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</si>
  <si>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</si>
  <si>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</si>
  <si>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Kč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</si>
  <si>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</si>
  <si>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</si>
  <si>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</si>
  <si>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</si>
  <si>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</si>
  <si>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</si>
  <si>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</si>
  <si>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</si>
  <si>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</si>
  <si>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</si>
  <si>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nárokové</t>
  </si>
  <si>
    <t>Osobní</t>
  </si>
  <si>
    <t>Odměny</t>
  </si>
  <si>
    <t>složek platu</t>
  </si>
  <si>
    <t>bez OON</t>
  </si>
  <si>
    <t>tarify</t>
  </si>
  <si>
    <t>platu</t>
  </si>
  <si>
    <t>za vedeni</t>
  </si>
  <si>
    <t>příplatky</t>
  </si>
  <si>
    <t>přesčasy</t>
  </si>
  <si>
    <t>příplatky a</t>
  </si>
  <si>
    <t>složky</t>
  </si>
  <si>
    <t>z tarifních</t>
  </si>
  <si>
    <t>ze stát. rozpočtu</t>
  </si>
  <si>
    <t>ost.náhrady</t>
  </si>
  <si>
    <t>platů</t>
  </si>
  <si>
    <t>Regionální školství</t>
  </si>
  <si>
    <t>(s vyjádřením absolutní změny a procentuálního vyjádření)</t>
  </si>
  <si>
    <t>nenárokové</t>
  </si>
  <si>
    <t>RgŠ celkem</t>
  </si>
  <si>
    <t>RgŠ - pedagogové</t>
  </si>
  <si>
    <t>RgŠ - nepedagogové</t>
  </si>
  <si>
    <t>Tabulka č. 4a</t>
  </si>
  <si>
    <t>Celkem ČR</t>
  </si>
  <si>
    <t>37 střediska prakt. vyuč.</t>
  </si>
  <si>
    <t>41 vyšší odborné školy</t>
  </si>
  <si>
    <t>55 Speciální pedagogická cen</t>
  </si>
  <si>
    <t>57 internáty speciálních MŠ</t>
  </si>
  <si>
    <t>58 internáty speciálních ZŠ</t>
  </si>
  <si>
    <t>59 internáty speciálních SŠ</t>
  </si>
  <si>
    <t>87 vých. ústavy pro mládež</t>
  </si>
  <si>
    <t>92 školní jídelny MŠ a ZŠ</t>
  </si>
  <si>
    <t>93 školní jídelny SŠ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</si>
  <si>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</si>
  <si>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</si>
  <si>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</si>
  <si>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</si>
  <si>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</si>
  <si>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Tabulka č. 4b</t>
  </si>
  <si>
    <t>Pedagogičtí pracovníci</t>
  </si>
  <si>
    <t>Nepedagogičtí pracovníci</t>
  </si>
  <si>
    <t>Tabulka č. 5</t>
  </si>
  <si>
    <t>KRAJSKÉ A OBECNÍ ŠKOLSTVÍ</t>
  </si>
  <si>
    <t>Tabulka č. 6a</t>
  </si>
  <si>
    <t>Tabulka č. 6b</t>
  </si>
  <si>
    <t>Počet zaměstnanců</t>
  </si>
  <si>
    <t>Průměrný měsíční plat v Kč</t>
  </si>
  <si>
    <t>Nenároková složka platu v Kč</t>
  </si>
  <si>
    <t>Absol.výše</t>
  </si>
  <si>
    <t xml:space="preserve">Zvýšení či snížení nenárokové </t>
  </si>
  <si>
    <t>měsíčního platu v Kč</t>
  </si>
  <si>
    <t>složky platu v Kč</t>
  </si>
  <si>
    <t>platu v Kč</t>
  </si>
  <si>
    <t>v ABS. vyj.</t>
  </si>
  <si>
    <t>v % vyj.</t>
  </si>
  <si>
    <t xml:space="preserve">Pedagogičtí pracovníci </t>
  </si>
  <si>
    <t>územních samosprávných celků</t>
  </si>
  <si>
    <t>bez ved. prac.</t>
  </si>
  <si>
    <t xml:space="preserve">Nepedagogičtí pracovníci </t>
  </si>
  <si>
    <t>celorok 2005/celorok 2004 v ABS.vyj.</t>
  </si>
  <si>
    <t>celorok 2005/celorok 2004 v %</t>
  </si>
  <si>
    <t>rok 2005</t>
  </si>
  <si>
    <t>Zvýšení či snížení prům.</t>
  </si>
  <si>
    <t>hodiny</t>
  </si>
  <si>
    <t>11 MŠ</t>
  </si>
  <si>
    <t>21 ZŠ</t>
  </si>
  <si>
    <t>42 Konzervatoře</t>
  </si>
  <si>
    <t>71 Jazykové školy s právem stát. zkoušky</t>
  </si>
  <si>
    <t>73 Zař.pro dal.vzděl.ped.prac.</t>
  </si>
  <si>
    <t>81 Školní družiny a kluby (pro všechny typy škol)</t>
  </si>
  <si>
    <t>82 Školy v přírodě-školská výchovná a ubyt. zař.</t>
  </si>
  <si>
    <t>83 Škol.zařízení pro zájmové vzděl.</t>
  </si>
  <si>
    <t>84 Domovy mládeže-školská výchovná a ubyt. zař.</t>
  </si>
  <si>
    <t>86 Dětské domovy (rodinného,inter.typu vč.jíd.)</t>
  </si>
  <si>
    <t>91 Poradenská zařízení (dříve PEPSY)</t>
  </si>
  <si>
    <t>57 Internáty škol-spec.vzděl.potř.(MŠ,ZŠ,SŠ)</t>
  </si>
  <si>
    <t>56 SŠ-pro studenty se spec.vzděl.potř.</t>
  </si>
  <si>
    <t>52 ZŠ pro žáky se spec.vzděl.potř.</t>
  </si>
  <si>
    <t>51 MŠ pro děti se spec.vzděl.potř.</t>
  </si>
  <si>
    <t>35 Škola s rozšířenou výukou sport.zaměření</t>
  </si>
  <si>
    <t>55 Speciální pedagogická centra</t>
  </si>
  <si>
    <t xml:space="preserve"> Ostatní</t>
  </si>
  <si>
    <t xml:space="preserve">Přespočetné </t>
  </si>
  <si>
    <t>rok 2009</t>
  </si>
  <si>
    <t>z celkového</t>
  </si>
  <si>
    <t>celorok 2010/celorok 2009 v ABS.vyj.</t>
  </si>
  <si>
    <t>celorok 2010/celorok 2009 v %</t>
  </si>
  <si>
    <t>rok 2010</t>
  </si>
  <si>
    <t>Tabulka č. 1</t>
  </si>
  <si>
    <t>92 Zařízení školského stravování  (MŠ,ZŠ,SŠ)</t>
  </si>
  <si>
    <t>Tabulka č. 5a</t>
  </si>
  <si>
    <t>Tabulka č. 5b</t>
  </si>
  <si>
    <t>celorok 2011/celorok 2010 v ABS.vyj.</t>
  </si>
  <si>
    <t>celorok 2011/celorok 2010 v %</t>
  </si>
  <si>
    <t>rok 2011</t>
  </si>
  <si>
    <t>Smluvní</t>
  </si>
  <si>
    <t>x</t>
  </si>
  <si>
    <t>pedag.</t>
  </si>
  <si>
    <t>pedagogů</t>
  </si>
  <si>
    <t>KRAJSKÉ  A OBECNÍ ŠKOLSTVÍ</t>
  </si>
  <si>
    <t>Tabulka č. 2</t>
  </si>
  <si>
    <t>Tabulka č. 3a</t>
  </si>
  <si>
    <t>Tabulka č. 4</t>
  </si>
  <si>
    <t xml:space="preserve">                   Zvýšení či snížení prům.</t>
  </si>
  <si>
    <t xml:space="preserve">             složky platu v Kč</t>
  </si>
  <si>
    <t>Prostředky</t>
  </si>
  <si>
    <t>počet zaměstn.</t>
  </si>
  <si>
    <t>na platy</t>
  </si>
  <si>
    <t>prům. mzda</t>
  </si>
  <si>
    <t>vedoucí  zaměstnanci</t>
  </si>
  <si>
    <t>ped.celkem</t>
  </si>
  <si>
    <t>bez ved.prac.</t>
  </si>
  <si>
    <t>pedag. bez ved. prac.</t>
  </si>
  <si>
    <t>počty prac.</t>
  </si>
  <si>
    <t>mzd. prostředky</t>
  </si>
  <si>
    <t>prům. plat</t>
  </si>
  <si>
    <t>bez OON v tis. Kč</t>
  </si>
  <si>
    <t>v tis. Kč</t>
  </si>
  <si>
    <t>nepedagogů</t>
  </si>
  <si>
    <t>nepedag.</t>
  </si>
  <si>
    <t>nepedag. bez ved. prac.</t>
  </si>
  <si>
    <t>Tabulka č. 3c</t>
  </si>
  <si>
    <t>Tabulka č. 3b</t>
  </si>
  <si>
    <t>Pedagogičtní pracovníci</t>
  </si>
  <si>
    <t xml:space="preserve">                         Počet zaměstnanců</t>
  </si>
  <si>
    <t xml:space="preserve">                      Průměrný měsíční plat v Kč</t>
  </si>
  <si>
    <t xml:space="preserve">                          Nenároková složka platu v Kč</t>
  </si>
  <si>
    <t xml:space="preserve">                      Zvýšení či snížení nenárokové </t>
  </si>
  <si>
    <t xml:space="preserve">                 Zvýšení či snížení počtu </t>
  </si>
  <si>
    <t xml:space="preserve">Zvýšení či snížení počtu </t>
  </si>
  <si>
    <t xml:space="preserve"> </t>
  </si>
  <si>
    <t>Všechna čísla na všech listech jsou zobrazena jako celá čísla, avšak v jednotlivých buňkách jsou nezaokrouhlena, proto se může zdát, že při výpočtech došlo k chybnému výsledku (rozdíl cca 0,1 - 1,- Kč) nicméně vzorce pracují s nezaokrouhlenými čísly, tak aby výsledky byly co nejvíce přesné.</t>
  </si>
  <si>
    <t xml:space="preserve">                      Zvýšení či snížení počtu </t>
  </si>
  <si>
    <t xml:space="preserve">               měsíčního platu v Kč</t>
  </si>
  <si>
    <t xml:space="preserve">      zaměstnanců</t>
  </si>
  <si>
    <t xml:space="preserve">         Zvýšení či snížení prům.</t>
  </si>
  <si>
    <t>97 Školní hospodářství</t>
  </si>
  <si>
    <t>83 Střediska volného času</t>
  </si>
  <si>
    <t>33 Střední odborné školy</t>
  </si>
  <si>
    <t>32 Gymnázia</t>
  </si>
  <si>
    <t>31 Střední odborná učiliště</t>
  </si>
  <si>
    <t>25 Základní umělecké školy</t>
  </si>
  <si>
    <t>41 Vyšší odborné školy</t>
  </si>
  <si>
    <t>MŠMT,odbor 22</t>
  </si>
  <si>
    <t>MŠMT, odbor 22</t>
  </si>
  <si>
    <t>Specializační</t>
  </si>
  <si>
    <t>Mzdové</t>
  </si>
  <si>
    <t>Členění mzdových prostředků podle jednotlivých složek platu v Kč</t>
  </si>
  <si>
    <t xml:space="preserve"> prostředky</t>
  </si>
  <si>
    <t>PAM</t>
  </si>
  <si>
    <t>Počet zaměstnanců a jejich průměrné měsíční platy bez vedoucích pracovníků za  I. - II. čtvrtletí roku 2014</t>
  </si>
  <si>
    <t>za I. - II. čtvrtletí 2014</t>
  </si>
  <si>
    <t>za I.- II. čtvrtletí 2013</t>
  </si>
  <si>
    <t>Porovnání skutečnosti dosažené u limitů mzdové regulace RgŠ za I. - II. čtvrtletí 2014 ke skutečnosti  I. - II. čtvrtletí 2013</t>
  </si>
  <si>
    <t>Porovnání skutečnosti dosažené u limitů mzdové regulace RgŠ za I. - II.  čtvrtletí 2014 ke skutečnosti I. - II. čtvrtletí 2013</t>
  </si>
  <si>
    <t>Porovnání skutečnosti dosažené u limitů mzdové regulace RgŠ za I. - II. čtvrtletí 2014 ke skutečnosti I. - II. čtvrtletí 2013</t>
  </si>
  <si>
    <t>Počet zaměstnanců, průměrný měsíční plat a jeho jednotlivé složky podle jednotlivých krajů za I. - II. čtvrtletí roku 2014</t>
  </si>
  <si>
    <t>Počet zaměstnanců, průměrný měsíční plat a jeho jednotlivé složky podle jednotlivých krajů za I.- II. čtvrtletí 2014</t>
  </si>
  <si>
    <t>Počet zaměstnanců, průměrný měsíční plat a jeho jednotlivé složky v RgŠ územních samosprávných celků za I. - II. čtvrtletí roku 2014</t>
  </si>
  <si>
    <t>Porovnání skutečností dosažené u limitů mzdové regulace v RgŠ za I. - II. čtvrtletí 2014 k I. - II. čtvrtletí roku 2013</t>
  </si>
  <si>
    <t>I. - II. čtvrtletí 2014</t>
  </si>
  <si>
    <t>I. - II. čtvrtletí 2013</t>
  </si>
  <si>
    <t>I. - II. čtvrtletí 2014/I. - II. čtvrtletí 2013 v ABS.vyj.</t>
  </si>
  <si>
    <t>I. - II. čtvrtletí 2014/I. - II. čtvrtletí 2013 v %</t>
  </si>
  <si>
    <t>Porovnání skutečností dosažené u limitů mzdové regulace v RgŠ za I. - II. čtvrtletí 2014 k I. - II. čtvrtletí 2013 (po jednotlivých typech zařízení)</t>
  </si>
  <si>
    <t>Porovnání skutečností dosažené u limitů mzdové regulace v RgŠ za I. - II.  čtvrtletí 2014 k I. - II. čtvrtletí 2013 (po jednotlivých typech zařízení)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</si>
</sst>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[$-405]d\.\ mmmm\ yyyy"/>
    <numFmt numFmtId="185" formatCode="000\ 00"/>
    <numFmt numFmtId="186" formatCode="_-* #,##0.0\ _K_č_-;\-* #,##0.0\ _K_č_-;_-* &quot;-&quot;??\ _K_č_-;_-@_-"/>
    <numFmt numFmtId="187" formatCode="#,##0_ ;\-#,##0\ "/>
    <numFmt numFmtId="188" formatCode="d/m;@"/>
    <numFmt numFmtId="189" formatCode="#,##0&quot; &quot;"/>
    <numFmt numFmtId="190" formatCode="#,##0.0_ ;\-#,##0.0\ "/>
    <numFmt numFmtId="191" formatCode="#,##0;[Red]#,##0"/>
    <numFmt numFmtId="192" formatCode="#,##0\ &quot;Kč&quot;"/>
    <numFmt numFmtId="193" formatCode="#,##0\ \K\č"/>
    <numFmt numFmtId="194" formatCode="0.0E+00"/>
    <numFmt numFmtId="195" formatCode="0E+00"/>
    <numFmt numFmtId="196" formatCode="#,##0.000000000"/>
    <numFmt numFmtId="197" formatCode="0.0%"/>
    <numFmt numFmtId="198" formatCode="#,##0;;\-"/>
    <numFmt numFmtId="199" formatCode="#,##0.0;;\-"/>
    <numFmt numFmtId="200" formatCode="#,##0;\-#,##0;&quot;–&quot;"/>
    <numFmt numFmtId="201" formatCode="_____________´@"/>
  </numFmts>
  <fonts count="10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b/>
      <sz val="30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26"/>
      <color indexed="8"/>
      <name val="Arial CE"/>
      <family val="0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22"/>
      <name val="Arial CE"/>
      <family val="2"/>
    </font>
    <font>
      <b/>
      <sz val="2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11"/>
      <color indexed="8"/>
      <name val="Calibri"/>
      <family val="2"/>
    </font>
    <font>
      <b/>
      <sz val="8"/>
      <color indexed="8"/>
      <name val="Times New Roman C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57" fillId="20" borderId="1">
      <alignment/>
      <protection/>
    </xf>
    <xf numFmtId="0" fontId="87" fillId="0" borderId="2" applyNumberFormat="0" applyFill="0" applyAlignment="0" applyProtection="0"/>
    <xf numFmtId="0" fontId="57" fillId="0" borderId="3">
      <alignment/>
      <protection/>
    </xf>
    <xf numFmtId="189" fontId="0" fillId="0" borderId="0">
      <alignment/>
      <protection/>
    </xf>
    <xf numFmtId="0" fontId="58" fillId="21" borderId="0">
      <alignment horizontal="center"/>
      <protection/>
    </xf>
    <xf numFmtId="43" fontId="0" fillId="0" borderId="0" applyFont="0" applyFill="0" applyBorder="0" applyAlignment="0" applyProtection="0"/>
    <xf numFmtId="41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0" fontId="59" fillId="0" borderId="0" applyFill="0" applyBorder="0" applyAlignment="0" applyProtection="0"/>
    <xf numFmtId="0" fontId="60" fillId="21" borderId="3">
      <alignment horizontal="left"/>
      <protection/>
    </xf>
    <xf numFmtId="0" fontId="49" fillId="21" borderId="0">
      <alignment horizontal="left"/>
      <protection/>
    </xf>
    <xf numFmtId="0" fontId="1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8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8" fillId="0" borderId="0" applyFont="0">
      <alignment horizontal="left"/>
      <protection/>
    </xf>
    <xf numFmtId="0" fontId="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95" fillId="0" borderId="9" applyNumberFormat="0" applyFill="0" applyAlignment="0" applyProtection="0"/>
    <xf numFmtId="0" fontId="57" fillId="21" borderId="3">
      <alignment/>
      <protection/>
    </xf>
    <xf numFmtId="0" fontId="96" fillId="26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7" borderId="10" applyNumberFormat="0" applyAlignment="0" applyProtection="0"/>
    <xf numFmtId="0" fontId="99" fillId="28" borderId="10" applyNumberFormat="0" applyAlignment="0" applyProtection="0"/>
    <xf numFmtId="0" fontId="100" fillId="28" borderId="11" applyNumberFormat="0" applyAlignment="0" applyProtection="0"/>
    <xf numFmtId="0" fontId="101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</cellStyleXfs>
  <cellXfs count="91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/>
    </xf>
    <xf numFmtId="166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167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18" fillId="35" borderId="0" xfId="0" applyFont="1" applyFill="1" applyAlignment="1">
      <alignment vertical="top"/>
    </xf>
    <xf numFmtId="167" fontId="15" fillId="35" borderId="0" xfId="0" applyNumberFormat="1" applyFont="1" applyFill="1" applyAlignment="1">
      <alignment/>
    </xf>
    <xf numFmtId="3" fontId="15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 horizontal="right"/>
    </xf>
    <xf numFmtId="3" fontId="8" fillId="35" borderId="0" xfId="0" applyNumberFormat="1" applyFont="1" applyFill="1" applyAlignment="1">
      <alignment horizontal="right" vertical="top"/>
    </xf>
    <xf numFmtId="0" fontId="15" fillId="35" borderId="0" xfId="0" applyFont="1" applyFill="1" applyAlignment="1">
      <alignment/>
    </xf>
    <xf numFmtId="0" fontId="6" fillId="35" borderId="0" xfId="0" applyFont="1" applyFill="1" applyAlignment="1">
      <alignment/>
    </xf>
    <xf numFmtId="3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4" fontId="8" fillId="35" borderId="0" xfId="0" applyNumberFormat="1" applyFont="1" applyFill="1" applyAlignment="1">
      <alignment/>
    </xf>
    <xf numFmtId="167" fontId="8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3" fontId="14" fillId="35" borderId="0" xfId="0" applyNumberFormat="1" applyFont="1" applyFill="1" applyAlignment="1">
      <alignment/>
    </xf>
    <xf numFmtId="179" fontId="14" fillId="35" borderId="0" xfId="0" applyNumberFormat="1" applyFont="1" applyFill="1" applyAlignment="1">
      <alignment/>
    </xf>
    <xf numFmtId="167" fontId="14" fillId="35" borderId="0" xfId="0" applyNumberFormat="1" applyFont="1" applyFill="1" applyAlignment="1">
      <alignment/>
    </xf>
    <xf numFmtId="4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0" fillId="35" borderId="0" xfId="0" applyFont="1" applyFill="1" applyAlignment="1">
      <alignment/>
    </xf>
    <xf numFmtId="3" fontId="6" fillId="35" borderId="0" xfId="0" applyNumberFormat="1" applyFont="1" applyFill="1" applyAlignment="1">
      <alignment horizontal="right"/>
    </xf>
    <xf numFmtId="3" fontId="5" fillId="35" borderId="12" xfId="0" applyNumberFormat="1" applyFont="1" applyFill="1" applyBorder="1" applyAlignment="1">
      <alignment horizontal="center"/>
    </xf>
    <xf numFmtId="0" fontId="11" fillId="35" borderId="0" xfId="0" applyFont="1" applyFill="1" applyAlignment="1">
      <alignment/>
    </xf>
    <xf numFmtId="3" fontId="5" fillId="35" borderId="13" xfId="0" applyNumberFormat="1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16" fillId="35" borderId="14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6" xfId="0" applyFont="1" applyFill="1" applyBorder="1" applyAlignment="1">
      <alignment/>
    </xf>
    <xf numFmtId="0" fontId="21" fillId="35" borderId="0" xfId="0" applyFont="1" applyFill="1" applyAlignment="1">
      <alignment/>
    </xf>
    <xf numFmtId="0" fontId="21" fillId="35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166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right" vertical="top"/>
    </xf>
    <xf numFmtId="0" fontId="16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31" fillId="35" borderId="0" xfId="0" applyFont="1" applyFill="1" applyAlignment="1">
      <alignment vertical="top"/>
    </xf>
    <xf numFmtId="166" fontId="29" fillId="35" borderId="0" xfId="0" applyNumberFormat="1" applyFont="1" applyFill="1" applyAlignment="1">
      <alignment/>
    </xf>
    <xf numFmtId="164" fontId="29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164" fontId="32" fillId="35" borderId="0" xfId="0" applyNumberFormat="1" applyFont="1" applyFill="1" applyAlignment="1">
      <alignment horizontal="right" vertical="center"/>
    </xf>
    <xf numFmtId="0" fontId="33" fillId="35" borderId="0" xfId="0" applyFont="1" applyFill="1" applyAlignment="1">
      <alignment/>
    </xf>
    <xf numFmtId="0" fontId="27" fillId="35" borderId="0" xfId="0" applyFont="1" applyFill="1" applyBorder="1" applyAlignment="1">
      <alignment/>
    </xf>
    <xf numFmtId="166" fontId="34" fillId="35" borderId="0" xfId="0" applyNumberFormat="1" applyFont="1" applyFill="1" applyAlignment="1">
      <alignment/>
    </xf>
    <xf numFmtId="3" fontId="34" fillId="35" borderId="0" xfId="0" applyNumberFormat="1" applyFont="1" applyFill="1" applyAlignment="1">
      <alignment/>
    </xf>
    <xf numFmtId="4" fontId="34" fillId="35" borderId="0" xfId="0" applyNumberFormat="1" applyFont="1" applyFill="1" applyAlignment="1">
      <alignment/>
    </xf>
    <xf numFmtId="166" fontId="27" fillId="35" borderId="0" xfId="0" applyNumberFormat="1" applyFont="1" applyFill="1" applyAlignment="1">
      <alignment horizontal="right" vertical="top"/>
    </xf>
    <xf numFmtId="0" fontId="34" fillId="35" borderId="0" xfId="0" applyFont="1" applyFill="1" applyAlignment="1">
      <alignment/>
    </xf>
    <xf numFmtId="0" fontId="35" fillId="35" borderId="0" xfId="0" applyFont="1" applyFill="1" applyAlignment="1">
      <alignment/>
    </xf>
    <xf numFmtId="0" fontId="30" fillId="35" borderId="0" xfId="0" applyFont="1" applyFill="1" applyAlignment="1">
      <alignment/>
    </xf>
    <xf numFmtId="166" fontId="30" fillId="35" borderId="0" xfId="0" applyNumberFormat="1" applyFont="1" applyFill="1" applyAlignment="1">
      <alignment/>
    </xf>
    <xf numFmtId="164" fontId="30" fillId="35" borderId="0" xfId="0" applyNumberFormat="1" applyFont="1" applyFill="1" applyAlignment="1">
      <alignment/>
    </xf>
    <xf numFmtId="0" fontId="36" fillId="35" borderId="12" xfId="0" applyFont="1" applyFill="1" applyBorder="1" applyAlignment="1">
      <alignment horizontal="center"/>
    </xf>
    <xf numFmtId="166" fontId="36" fillId="35" borderId="17" xfId="0" applyNumberFormat="1" applyFont="1" applyFill="1" applyBorder="1" applyAlignment="1">
      <alignment/>
    </xf>
    <xf numFmtId="164" fontId="36" fillId="35" borderId="18" xfId="0" applyNumberFormat="1" applyFont="1" applyFill="1" applyBorder="1" applyAlignment="1">
      <alignment/>
    </xf>
    <xf numFmtId="164" fontId="35" fillId="35" borderId="19" xfId="0" applyNumberFormat="1" applyFont="1" applyFill="1" applyBorder="1" applyAlignment="1">
      <alignment horizontal="left"/>
    </xf>
    <xf numFmtId="0" fontId="36" fillId="35" borderId="20" xfId="0" applyFont="1" applyFill="1" applyBorder="1" applyAlignment="1">
      <alignment/>
    </xf>
    <xf numFmtId="0" fontId="36" fillId="35" borderId="17" xfId="0" applyFont="1" applyFill="1" applyBorder="1" applyAlignment="1">
      <alignment/>
    </xf>
    <xf numFmtId="164" fontId="35" fillId="35" borderId="12" xfId="0" applyNumberFormat="1" applyFont="1" applyFill="1" applyBorder="1" applyAlignment="1">
      <alignment horizontal="left"/>
    </xf>
    <xf numFmtId="0" fontId="36" fillId="35" borderId="20" xfId="0" applyFont="1" applyFill="1" applyBorder="1" applyAlignment="1">
      <alignment horizontal="left" indent="1"/>
    </xf>
    <xf numFmtId="0" fontId="36" fillId="35" borderId="0" xfId="0" applyFont="1" applyFill="1" applyAlignment="1">
      <alignment/>
    </xf>
    <xf numFmtId="164" fontId="29" fillId="35" borderId="21" xfId="0" applyNumberFormat="1" applyFont="1" applyFill="1" applyBorder="1" applyAlignment="1">
      <alignment/>
    </xf>
    <xf numFmtId="0" fontId="35" fillId="35" borderId="22" xfId="0" applyFont="1" applyFill="1" applyBorder="1" applyAlignment="1">
      <alignment/>
    </xf>
    <xf numFmtId="0" fontId="28" fillId="35" borderId="0" xfId="0" applyFont="1" applyFill="1" applyAlignment="1">
      <alignment/>
    </xf>
    <xf numFmtId="0" fontId="40" fillId="35" borderId="0" xfId="0" applyFont="1" applyFill="1" applyAlignment="1">
      <alignment/>
    </xf>
    <xf numFmtId="3" fontId="36" fillId="35" borderId="23" xfId="0" applyNumberFormat="1" applyFont="1" applyFill="1" applyBorder="1" applyAlignment="1">
      <alignment/>
    </xf>
    <xf numFmtId="3" fontId="36" fillId="35" borderId="24" xfId="0" applyNumberFormat="1" applyFont="1" applyFill="1" applyBorder="1" applyAlignment="1">
      <alignment/>
    </xf>
    <xf numFmtId="3" fontId="36" fillId="35" borderId="22" xfId="0" applyNumberFormat="1" applyFont="1" applyFill="1" applyBorder="1" applyAlignment="1">
      <alignment/>
    </xf>
    <xf numFmtId="164" fontId="35" fillId="35" borderId="25" xfId="0" applyNumberFormat="1" applyFont="1" applyFill="1" applyBorder="1" applyAlignment="1">
      <alignment horizontal="left"/>
    </xf>
    <xf numFmtId="0" fontId="36" fillId="35" borderId="17" xfId="0" applyFont="1" applyFill="1" applyBorder="1" applyAlignment="1">
      <alignment horizontal="left" indent="1"/>
    </xf>
    <xf numFmtId="0" fontId="29" fillId="35" borderId="22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36" borderId="14" xfId="0" applyFont="1" applyFill="1" applyBorder="1" applyAlignment="1">
      <alignment horizontal="right"/>
    </xf>
    <xf numFmtId="0" fontId="16" fillId="36" borderId="14" xfId="0" applyFont="1" applyFill="1" applyBorder="1" applyAlignment="1">
      <alignment horizontal="center"/>
    </xf>
    <xf numFmtId="0" fontId="16" fillId="36" borderId="26" xfId="0" applyFont="1" applyFill="1" applyBorder="1" applyAlignment="1">
      <alignment/>
    </xf>
    <xf numFmtId="0" fontId="16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25" fillId="36" borderId="0" xfId="0" applyFont="1" applyFill="1" applyAlignment="1">
      <alignment horizontal="right"/>
    </xf>
    <xf numFmtId="0" fontId="23" fillId="36" borderId="15" xfId="0" applyFont="1" applyFill="1" applyBorder="1" applyAlignment="1">
      <alignment horizontal="center"/>
    </xf>
    <xf numFmtId="0" fontId="23" fillId="36" borderId="27" xfId="0" applyFont="1" applyFill="1" applyBorder="1" applyAlignment="1">
      <alignment/>
    </xf>
    <xf numFmtId="0" fontId="24" fillId="36" borderId="28" xfId="0" applyFont="1" applyFill="1" applyBorder="1" applyAlignment="1">
      <alignment/>
    </xf>
    <xf numFmtId="0" fontId="24" fillId="36" borderId="0" xfId="0" applyFont="1" applyFill="1" applyAlignment="1">
      <alignment/>
    </xf>
    <xf numFmtId="0" fontId="38" fillId="35" borderId="19" xfId="0" applyFont="1" applyFill="1" applyBorder="1" applyAlignment="1">
      <alignment horizontal="center"/>
    </xf>
    <xf numFmtId="0" fontId="38" fillId="35" borderId="29" xfId="0" applyFont="1" applyFill="1" applyBorder="1" applyAlignment="1">
      <alignment horizontal="center"/>
    </xf>
    <xf numFmtId="0" fontId="38" fillId="35" borderId="2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/>
    </xf>
    <xf numFmtId="0" fontId="38" fillId="35" borderId="13" xfId="0" applyFont="1" applyFill="1" applyBorder="1" applyAlignment="1">
      <alignment horizontal="center"/>
    </xf>
    <xf numFmtId="0" fontId="41" fillId="35" borderId="22" xfId="0" applyFont="1" applyFill="1" applyBorder="1" applyAlignment="1">
      <alignment/>
    </xf>
    <xf numFmtId="0" fontId="42" fillId="35" borderId="14" xfId="0" applyFont="1" applyFill="1" applyBorder="1" applyAlignment="1">
      <alignment horizontal="right"/>
    </xf>
    <xf numFmtId="0" fontId="42" fillId="35" borderId="0" xfId="0" applyFont="1" applyFill="1" applyAlignment="1">
      <alignment horizontal="right"/>
    </xf>
    <xf numFmtId="0" fontId="34" fillId="35" borderId="26" xfId="0" applyFont="1" applyFill="1" applyBorder="1" applyAlignment="1">
      <alignment/>
    </xf>
    <xf numFmtId="0" fontId="34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43" fillId="35" borderId="0" xfId="0" applyFont="1" applyFill="1" applyAlignment="1">
      <alignment horizontal="right"/>
    </xf>
    <xf numFmtId="0" fontId="44" fillId="35" borderId="27" xfId="0" applyFont="1" applyFill="1" applyBorder="1" applyAlignment="1">
      <alignment/>
    </xf>
    <xf numFmtId="0" fontId="45" fillId="35" borderId="28" xfId="0" applyFont="1" applyFill="1" applyBorder="1" applyAlignment="1">
      <alignment/>
    </xf>
    <xf numFmtId="0" fontId="45" fillId="35" borderId="0" xfId="0" applyFont="1" applyFill="1" applyAlignment="1">
      <alignment/>
    </xf>
    <xf numFmtId="0" fontId="16" fillId="35" borderId="3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6" fillId="35" borderId="0" xfId="0" applyNumberFormat="1" applyFont="1" applyFill="1" applyAlignment="1">
      <alignment/>
    </xf>
    <xf numFmtId="3" fontId="47" fillId="35" borderId="0" xfId="0" applyNumberFormat="1" applyFont="1" applyFill="1" applyAlignment="1">
      <alignment horizontal="left"/>
    </xf>
    <xf numFmtId="4" fontId="12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/>
    </xf>
    <xf numFmtId="0" fontId="21" fillId="37" borderId="14" xfId="0" applyFont="1" applyFill="1" applyBorder="1" applyAlignment="1">
      <alignment horizontal="right"/>
    </xf>
    <xf numFmtId="0" fontId="21" fillId="37" borderId="0" xfId="0" applyFont="1" applyFill="1" applyAlignment="1">
      <alignment horizontal="right"/>
    </xf>
    <xf numFmtId="0" fontId="16" fillId="37" borderId="14" xfId="0" applyFont="1" applyFill="1" applyBorder="1" applyAlignment="1">
      <alignment horizontal="center"/>
    </xf>
    <xf numFmtId="0" fontId="16" fillId="37" borderId="26" xfId="0" applyFont="1" applyFill="1" applyBorder="1" applyAlignment="1">
      <alignment/>
    </xf>
    <xf numFmtId="0" fontId="16" fillId="37" borderId="0" xfId="0" applyFont="1" applyFill="1" applyAlignment="1">
      <alignment/>
    </xf>
    <xf numFmtId="0" fontId="16" fillId="37" borderId="30" xfId="0" applyFont="1" applyFill="1" applyBorder="1" applyAlignment="1">
      <alignment horizontal="center"/>
    </xf>
    <xf numFmtId="0" fontId="7" fillId="37" borderId="15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16" xfId="0" applyFont="1" applyFill="1" applyBorder="1" applyAlignment="1">
      <alignment/>
    </xf>
    <xf numFmtId="0" fontId="25" fillId="37" borderId="0" xfId="0" applyFont="1" applyFill="1" applyAlignment="1">
      <alignment horizontal="right"/>
    </xf>
    <xf numFmtId="0" fontId="24" fillId="37" borderId="28" xfId="0" applyFont="1" applyFill="1" applyBorder="1" applyAlignment="1">
      <alignment/>
    </xf>
    <xf numFmtId="0" fontId="24" fillId="37" borderId="0" xfId="0" applyFont="1" applyFill="1" applyAlignment="1">
      <alignment/>
    </xf>
    <xf numFmtId="0" fontId="23" fillId="37" borderId="27" xfId="0" applyFont="1" applyFill="1" applyBorder="1" applyAlignment="1">
      <alignment/>
    </xf>
    <xf numFmtId="0" fontId="42" fillId="37" borderId="14" xfId="0" applyFont="1" applyFill="1" applyBorder="1" applyAlignment="1">
      <alignment horizontal="right"/>
    </xf>
    <xf numFmtId="0" fontId="16" fillId="37" borderId="15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4" fontId="15" fillId="35" borderId="0" xfId="0" applyNumberFormat="1" applyFont="1" applyFill="1" applyAlignment="1">
      <alignment/>
    </xf>
    <xf numFmtId="4" fontId="19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5" fillId="35" borderId="12" xfId="0" applyNumberFormat="1" applyFont="1" applyFill="1" applyBorder="1" applyAlignment="1">
      <alignment horizontal="center"/>
    </xf>
    <xf numFmtId="4" fontId="5" fillId="35" borderId="13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28" fillId="35" borderId="0" xfId="0" applyNumberFormat="1" applyFont="1" applyFill="1" applyAlignment="1">
      <alignment/>
    </xf>
    <xf numFmtId="3" fontId="26" fillId="0" borderId="31" xfId="0" applyNumberFormat="1" applyFont="1" applyFill="1" applyBorder="1" applyAlignment="1">
      <alignment/>
    </xf>
    <xf numFmtId="166" fontId="26" fillId="0" borderId="3" xfId="0" applyNumberFormat="1" applyFont="1" applyBorder="1" applyAlignment="1">
      <alignment horizontal="right"/>
    </xf>
    <xf numFmtId="166" fontId="26" fillId="0" borderId="32" xfId="0" applyNumberFormat="1" applyFont="1" applyBorder="1" applyAlignment="1">
      <alignment horizontal="right"/>
    </xf>
    <xf numFmtId="166" fontId="26" fillId="0" borderId="33" xfId="0" applyNumberFormat="1" applyFont="1" applyBorder="1" applyAlignment="1">
      <alignment horizontal="right"/>
    </xf>
    <xf numFmtId="166" fontId="26" fillId="0" borderId="34" xfId="0" applyNumberFormat="1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3" fontId="26" fillId="0" borderId="32" xfId="0" applyNumberFormat="1" applyFont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36" fillId="35" borderId="35" xfId="0" applyFont="1" applyFill="1" applyBorder="1" applyAlignment="1">
      <alignment/>
    </xf>
    <xf numFmtId="0" fontId="30" fillId="35" borderId="36" xfId="0" applyFont="1" applyFill="1" applyBorder="1" applyAlignment="1">
      <alignment horizontal="center"/>
    </xf>
    <xf numFmtId="166" fontId="29" fillId="35" borderId="37" xfId="0" applyNumberFormat="1" applyFont="1" applyFill="1" applyBorder="1" applyAlignment="1">
      <alignment/>
    </xf>
    <xf numFmtId="166" fontId="35" fillId="35" borderId="19" xfId="0" applyNumberFormat="1" applyFont="1" applyFill="1" applyBorder="1" applyAlignment="1">
      <alignment horizontal="left"/>
    </xf>
    <xf numFmtId="166" fontId="36" fillId="35" borderId="20" xfId="0" applyNumberFormat="1" applyFont="1" applyFill="1" applyBorder="1" applyAlignment="1">
      <alignment/>
    </xf>
    <xf numFmtId="166" fontId="39" fillId="35" borderId="38" xfId="0" applyNumberFormat="1" applyFont="1" applyFill="1" applyBorder="1" applyAlignment="1">
      <alignment horizontal="center"/>
    </xf>
    <xf numFmtId="0" fontId="39" fillId="35" borderId="38" xfId="0" applyFont="1" applyFill="1" applyBorder="1" applyAlignment="1">
      <alignment horizontal="center"/>
    </xf>
    <xf numFmtId="166" fontId="35" fillId="35" borderId="12" xfId="0" applyNumberFormat="1" applyFont="1" applyFill="1" applyBorder="1" applyAlignment="1">
      <alignment horizontal="left"/>
    </xf>
    <xf numFmtId="0" fontId="39" fillId="35" borderId="39" xfId="0" applyFont="1" applyFill="1" applyBorder="1" applyAlignment="1">
      <alignment horizontal="center"/>
    </xf>
    <xf numFmtId="166" fontId="39" fillId="35" borderId="12" xfId="0" applyNumberFormat="1" applyFont="1" applyFill="1" applyBorder="1" applyAlignment="1">
      <alignment horizontal="center"/>
    </xf>
    <xf numFmtId="166" fontId="39" fillId="35" borderId="13" xfId="0" applyNumberFormat="1" applyFont="1" applyFill="1" applyBorder="1" applyAlignment="1">
      <alignment horizontal="center"/>
    </xf>
    <xf numFmtId="166" fontId="38" fillId="35" borderId="12" xfId="0" applyNumberFormat="1" applyFont="1" applyFill="1" applyBorder="1" applyAlignment="1">
      <alignment horizontal="center"/>
    </xf>
    <xf numFmtId="166" fontId="38" fillId="35" borderId="13" xfId="0" applyNumberFormat="1" applyFont="1" applyFill="1" applyBorder="1" applyAlignment="1">
      <alignment horizontal="center"/>
    </xf>
    <xf numFmtId="164" fontId="39" fillId="35" borderId="19" xfId="0" applyNumberFormat="1" applyFont="1" applyFill="1" applyBorder="1" applyAlignment="1">
      <alignment horizontal="center"/>
    </xf>
    <xf numFmtId="164" fontId="39" fillId="35" borderId="40" xfId="0" applyNumberFormat="1" applyFont="1" applyFill="1" applyBorder="1" applyAlignment="1">
      <alignment horizontal="center"/>
    </xf>
    <xf numFmtId="164" fontId="29" fillId="35" borderId="19" xfId="0" applyNumberFormat="1" applyFont="1" applyFill="1" applyBorder="1" applyAlignment="1">
      <alignment horizontal="center"/>
    </xf>
    <xf numFmtId="164" fontId="29" fillId="35" borderId="29" xfId="0" applyNumberFormat="1" applyFont="1" applyFill="1" applyBorder="1" applyAlignment="1">
      <alignment horizontal="center"/>
    </xf>
    <xf numFmtId="166" fontId="41" fillId="35" borderId="20" xfId="0" applyNumberFormat="1" applyFont="1" applyFill="1" applyBorder="1" applyAlignment="1">
      <alignment horizontal="center"/>
    </xf>
    <xf numFmtId="166" fontId="41" fillId="35" borderId="0" xfId="0" applyNumberFormat="1" applyFont="1" applyFill="1" applyBorder="1" applyAlignment="1">
      <alignment horizontal="center"/>
    </xf>
    <xf numFmtId="0" fontId="41" fillId="35" borderId="41" xfId="0" applyFont="1" applyFill="1" applyBorder="1" applyAlignment="1">
      <alignment horizontal="center"/>
    </xf>
    <xf numFmtId="0" fontId="41" fillId="35" borderId="36" xfId="0" applyFont="1" applyFill="1" applyBorder="1" applyAlignment="1">
      <alignment horizontal="center"/>
    </xf>
    <xf numFmtId="166" fontId="41" fillId="35" borderId="36" xfId="0" applyNumberFormat="1" applyFont="1" applyFill="1" applyBorder="1" applyAlignment="1">
      <alignment horizontal="center"/>
    </xf>
    <xf numFmtId="166" fontId="38" fillId="0" borderId="38" xfId="0" applyNumberFormat="1" applyFont="1" applyFill="1" applyBorder="1" applyAlignment="1">
      <alignment horizontal="center"/>
    </xf>
    <xf numFmtId="166" fontId="38" fillId="0" borderId="42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66" fontId="34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166" fontId="27" fillId="0" borderId="0" xfId="0" applyNumberFormat="1" applyFont="1" applyFill="1" applyAlignment="1">
      <alignment horizontal="right" vertical="top"/>
    </xf>
    <xf numFmtId="0" fontId="54" fillId="0" borderId="12" xfId="0" applyFont="1" applyFill="1" applyBorder="1" applyAlignment="1">
      <alignment horizontal="left"/>
    </xf>
    <xf numFmtId="166" fontId="38" fillId="0" borderId="41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 horizontal="center"/>
    </xf>
    <xf numFmtId="0" fontId="39" fillId="0" borderId="20" xfId="0" applyFont="1" applyFill="1" applyBorder="1" applyAlignment="1">
      <alignment/>
    </xf>
    <xf numFmtId="0" fontId="39" fillId="0" borderId="43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166" fontId="38" fillId="0" borderId="36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44" xfId="0" applyFont="1" applyFill="1" applyBorder="1" applyAlignment="1">
      <alignment/>
    </xf>
    <xf numFmtId="166" fontId="39" fillId="0" borderId="44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47" xfId="0" applyFont="1" applyFill="1" applyBorder="1" applyAlignment="1">
      <alignment/>
    </xf>
    <xf numFmtId="0" fontId="39" fillId="0" borderId="48" xfId="0" applyFont="1" applyFill="1" applyBorder="1" applyAlignment="1">
      <alignment/>
    </xf>
    <xf numFmtId="0" fontId="39" fillId="0" borderId="49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40" fillId="0" borderId="50" xfId="0" applyFont="1" applyFill="1" applyBorder="1" applyAlignment="1">
      <alignment/>
    </xf>
    <xf numFmtId="3" fontId="40" fillId="0" borderId="50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66" fontId="38" fillId="0" borderId="39" xfId="0" applyNumberFormat="1" applyFont="1" applyFill="1" applyBorder="1" applyAlignment="1">
      <alignment horizontal="center"/>
    </xf>
    <xf numFmtId="166" fontId="38" fillId="0" borderId="53" xfId="0" applyNumberFormat="1" applyFont="1" applyFill="1" applyBorder="1" applyAlignment="1">
      <alignment horizontal="center"/>
    </xf>
    <xf numFmtId="166" fontId="39" fillId="0" borderId="42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55" fillId="0" borderId="54" xfId="0" applyFont="1" applyFill="1" applyBorder="1" applyAlignment="1">
      <alignment/>
    </xf>
    <xf numFmtId="164" fontId="29" fillId="35" borderId="19" xfId="0" applyNumberFormat="1" applyFont="1" applyFill="1" applyBorder="1" applyAlignment="1">
      <alignment/>
    </xf>
    <xf numFmtId="164" fontId="29" fillId="35" borderId="29" xfId="0" applyNumberFormat="1" applyFont="1" applyFill="1" applyBorder="1" applyAlignment="1">
      <alignment/>
    </xf>
    <xf numFmtId="164" fontId="29" fillId="35" borderId="21" xfId="0" applyNumberFormat="1" applyFont="1" applyFill="1" applyBorder="1" applyAlignment="1">
      <alignment/>
    </xf>
    <xf numFmtId="0" fontId="41" fillId="35" borderId="20" xfId="0" applyFont="1" applyFill="1" applyBorder="1" applyAlignment="1">
      <alignment horizontal="left"/>
    </xf>
    <xf numFmtId="164" fontId="29" fillId="35" borderId="20" xfId="0" applyNumberFormat="1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164" fontId="29" fillId="35" borderId="0" xfId="0" applyNumberFormat="1" applyFont="1" applyFill="1" applyBorder="1" applyAlignment="1">
      <alignment horizontal="left"/>
    </xf>
    <xf numFmtId="166" fontId="29" fillId="35" borderId="36" xfId="0" applyNumberFormat="1" applyFont="1" applyFill="1" applyBorder="1" applyAlignment="1">
      <alignment horizontal="left"/>
    </xf>
    <xf numFmtId="0" fontId="29" fillId="35" borderId="37" xfId="0" applyFont="1" applyFill="1" applyBorder="1" applyAlignment="1">
      <alignment horizontal="left"/>
    </xf>
    <xf numFmtId="164" fontId="29" fillId="35" borderId="37" xfId="0" applyNumberFormat="1" applyFont="1" applyFill="1" applyBorder="1" applyAlignment="1">
      <alignment horizontal="left"/>
    </xf>
    <xf numFmtId="0" fontId="41" fillId="35" borderId="2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166" fontId="29" fillId="35" borderId="36" xfId="0" applyNumberFormat="1" applyFont="1" applyFill="1" applyBorder="1" applyAlignment="1">
      <alignment/>
    </xf>
    <xf numFmtId="0" fontId="41" fillId="35" borderId="37" xfId="0" applyFont="1" applyFill="1" applyBorder="1" applyAlignment="1">
      <alignment/>
    </xf>
    <xf numFmtId="164" fontId="29" fillId="35" borderId="19" xfId="0" applyNumberFormat="1" applyFont="1" applyFill="1" applyBorder="1" applyAlignment="1">
      <alignment horizontal="left" vertical="center"/>
    </xf>
    <xf numFmtId="166" fontId="29" fillId="35" borderId="0" xfId="0" applyNumberFormat="1" applyFont="1" applyFill="1" applyBorder="1" applyAlignment="1">
      <alignment horizontal="left" vertical="center"/>
    </xf>
    <xf numFmtId="164" fontId="29" fillId="35" borderId="29" xfId="0" applyNumberFormat="1" applyFont="1" applyFill="1" applyBorder="1" applyAlignment="1">
      <alignment horizontal="left" vertical="center"/>
    </xf>
    <xf numFmtId="166" fontId="29" fillId="35" borderId="37" xfId="0" applyNumberFormat="1" applyFont="1" applyFill="1" applyBorder="1" applyAlignment="1">
      <alignment horizontal="left" vertical="center"/>
    </xf>
    <xf numFmtId="164" fontId="29" fillId="35" borderId="21" xfId="0" applyNumberFormat="1" applyFont="1" applyFill="1" applyBorder="1" applyAlignment="1">
      <alignment horizontal="left" vertical="center"/>
    </xf>
    <xf numFmtId="166" fontId="29" fillId="35" borderId="2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35" borderId="12" xfId="0" applyFont="1" applyFill="1" applyBorder="1" applyAlignment="1">
      <alignment horizontal="center"/>
    </xf>
    <xf numFmtId="166" fontId="51" fillId="35" borderId="12" xfId="0" applyNumberFormat="1" applyFont="1" applyFill="1" applyBorder="1" applyAlignment="1">
      <alignment/>
    </xf>
    <xf numFmtId="166" fontId="50" fillId="35" borderId="20" xfId="0" applyNumberFormat="1" applyFont="1" applyFill="1" applyBorder="1" applyAlignment="1">
      <alignment/>
    </xf>
    <xf numFmtId="166" fontId="50" fillId="35" borderId="17" xfId="0" applyNumberFormat="1" applyFont="1" applyFill="1" applyBorder="1" applyAlignment="1">
      <alignment/>
    </xf>
    <xf numFmtId="164" fontId="50" fillId="35" borderId="18" xfId="0" applyNumberFormat="1" applyFont="1" applyFill="1" applyBorder="1" applyAlignment="1">
      <alignment/>
    </xf>
    <xf numFmtId="164" fontId="51" fillId="35" borderId="18" xfId="0" applyNumberFormat="1" applyFont="1" applyFill="1" applyBorder="1" applyAlignment="1">
      <alignment/>
    </xf>
    <xf numFmtId="0" fontId="50" fillId="35" borderId="17" xfId="0" applyFont="1" applyFill="1" applyBorder="1" applyAlignment="1">
      <alignment/>
    </xf>
    <xf numFmtId="164" fontId="51" fillId="35" borderId="25" xfId="0" applyNumberFormat="1" applyFont="1" applyFill="1" applyBorder="1" applyAlignment="1">
      <alignment/>
    </xf>
    <xf numFmtId="0" fontId="50" fillId="35" borderId="36" xfId="0" applyFont="1" applyFill="1" applyBorder="1" applyAlignment="1">
      <alignment horizontal="center"/>
    </xf>
    <xf numFmtId="166" fontId="51" fillId="35" borderId="12" xfId="0" applyNumberFormat="1" applyFont="1" applyFill="1" applyBorder="1" applyAlignment="1">
      <alignment horizontal="center"/>
    </xf>
    <xf numFmtId="166" fontId="51" fillId="35" borderId="20" xfId="0" applyNumberFormat="1" applyFont="1" applyFill="1" applyBorder="1" applyAlignment="1">
      <alignment horizontal="center"/>
    </xf>
    <xf numFmtId="164" fontId="51" fillId="35" borderId="19" xfId="0" applyNumberFormat="1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51" fillId="35" borderId="41" xfId="0" applyFont="1" applyFill="1" applyBorder="1" applyAlignment="1">
      <alignment horizontal="center"/>
    </xf>
    <xf numFmtId="0" fontId="51" fillId="35" borderId="12" xfId="0" applyFont="1" applyFill="1" applyBorder="1" applyAlignment="1">
      <alignment horizontal="center"/>
    </xf>
    <xf numFmtId="0" fontId="51" fillId="35" borderId="41" xfId="0" applyFont="1" applyFill="1" applyBorder="1" applyAlignment="1">
      <alignment/>
    </xf>
    <xf numFmtId="164" fontId="51" fillId="35" borderId="19" xfId="0" applyNumberFormat="1" applyFont="1" applyFill="1" applyBorder="1" applyAlignment="1">
      <alignment/>
    </xf>
    <xf numFmtId="166" fontId="51" fillId="35" borderId="13" xfId="0" applyNumberFormat="1" applyFont="1" applyFill="1" applyBorder="1" applyAlignment="1">
      <alignment horizontal="center"/>
    </xf>
    <xf numFmtId="166" fontId="51" fillId="35" borderId="0" xfId="0" applyNumberFormat="1" applyFont="1" applyFill="1" applyBorder="1" applyAlignment="1">
      <alignment horizontal="center"/>
    </xf>
    <xf numFmtId="164" fontId="51" fillId="35" borderId="29" xfId="0" applyNumberFormat="1" applyFont="1" applyFill="1" applyBorder="1" applyAlignment="1">
      <alignment horizontal="center"/>
    </xf>
    <xf numFmtId="0" fontId="51" fillId="35" borderId="29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36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36" xfId="0" applyFont="1" applyFill="1" applyBorder="1" applyAlignment="1">
      <alignment/>
    </xf>
    <xf numFmtId="164" fontId="51" fillId="35" borderId="29" xfId="0" applyNumberFormat="1" applyFont="1" applyFill="1" applyBorder="1" applyAlignment="1">
      <alignment/>
    </xf>
    <xf numFmtId="166" fontId="51" fillId="35" borderId="36" xfId="0" applyNumberFormat="1" applyFont="1" applyFill="1" applyBorder="1" applyAlignment="1">
      <alignment horizontal="center"/>
    </xf>
    <xf numFmtId="166" fontId="51" fillId="35" borderId="36" xfId="0" applyNumberFormat="1" applyFont="1" applyFill="1" applyBorder="1" applyAlignment="1">
      <alignment/>
    </xf>
    <xf numFmtId="166" fontId="51" fillId="35" borderId="37" xfId="0" applyNumberFormat="1" applyFont="1" applyFill="1" applyBorder="1" applyAlignment="1">
      <alignment/>
    </xf>
    <xf numFmtId="164" fontId="51" fillId="35" borderId="21" xfId="0" applyNumberFormat="1" applyFont="1" applyFill="1" applyBorder="1" applyAlignment="1">
      <alignment/>
    </xf>
    <xf numFmtId="0" fontId="51" fillId="35" borderId="22" xfId="0" applyFont="1" applyFill="1" applyBorder="1" applyAlignment="1">
      <alignment horizontal="center"/>
    </xf>
    <xf numFmtId="164" fontId="51" fillId="35" borderId="21" xfId="0" applyNumberFormat="1" applyFont="1" applyFill="1" applyBorder="1" applyAlignment="1">
      <alignment horizontal="center"/>
    </xf>
    <xf numFmtId="0" fontId="51" fillId="35" borderId="22" xfId="0" applyFont="1" applyFill="1" applyBorder="1" applyAlignment="1">
      <alignment/>
    </xf>
    <xf numFmtId="166" fontId="51" fillId="35" borderId="38" xfId="0" applyNumberFormat="1" applyFont="1" applyFill="1" applyBorder="1" applyAlignment="1">
      <alignment horizontal="center"/>
    </xf>
    <xf numFmtId="0" fontId="51" fillId="35" borderId="39" xfId="0" applyFont="1" applyFill="1" applyBorder="1" applyAlignment="1">
      <alignment horizontal="center"/>
    </xf>
    <xf numFmtId="164" fontId="51" fillId="35" borderId="40" xfId="0" applyNumberFormat="1" applyFont="1" applyFill="1" applyBorder="1" applyAlignment="1">
      <alignment horizontal="center"/>
    </xf>
    <xf numFmtId="0" fontId="51" fillId="35" borderId="22" xfId="0" applyFont="1" applyFill="1" applyBorder="1" applyAlignment="1">
      <alignment/>
    </xf>
    <xf numFmtId="0" fontId="50" fillId="35" borderId="35" xfId="0" applyFont="1" applyFill="1" applyBorder="1" applyAlignment="1">
      <alignment/>
    </xf>
    <xf numFmtId="3" fontId="50" fillId="35" borderId="23" xfId="0" applyNumberFormat="1" applyFont="1" applyFill="1" applyBorder="1" applyAlignment="1">
      <alignment/>
    </xf>
    <xf numFmtId="3" fontId="50" fillId="35" borderId="24" xfId="0" applyNumberFormat="1" applyFont="1" applyFill="1" applyBorder="1" applyAlignment="1">
      <alignment/>
    </xf>
    <xf numFmtId="3" fontId="50" fillId="35" borderId="22" xfId="0" applyNumberFormat="1" applyFont="1" applyFill="1" applyBorder="1" applyAlignment="1">
      <alignment/>
    </xf>
    <xf numFmtId="4" fontId="48" fillId="35" borderId="34" xfId="0" applyNumberFormat="1" applyFont="1" applyFill="1" applyBorder="1" applyAlignment="1">
      <alignment/>
    </xf>
    <xf numFmtId="4" fontId="48" fillId="35" borderId="32" xfId="0" applyNumberFormat="1" applyFont="1" applyFill="1" applyBorder="1" applyAlignment="1">
      <alignment/>
    </xf>
    <xf numFmtId="4" fontId="48" fillId="35" borderId="33" xfId="0" applyNumberFormat="1" applyFont="1" applyFill="1" applyBorder="1" applyAlignment="1">
      <alignment/>
    </xf>
    <xf numFmtId="4" fontId="48" fillId="35" borderId="3" xfId="0" applyNumberFormat="1" applyFont="1" applyFill="1" applyBorder="1" applyAlignment="1">
      <alignment/>
    </xf>
    <xf numFmtId="4" fontId="48" fillId="35" borderId="44" xfId="0" applyNumberFormat="1" applyFont="1" applyFill="1" applyBorder="1" applyAlignment="1">
      <alignment horizontal="right"/>
    </xf>
    <xf numFmtId="4" fontId="48" fillId="0" borderId="44" xfId="0" applyNumberFormat="1" applyFont="1" applyFill="1" applyBorder="1" applyAlignment="1">
      <alignment horizontal="right"/>
    </xf>
    <xf numFmtId="4" fontId="48" fillId="37" borderId="44" xfId="0" applyNumberFormat="1" applyFont="1" applyFill="1" applyBorder="1" applyAlignment="1">
      <alignment horizontal="right"/>
    </xf>
    <xf numFmtId="4" fontId="26" fillId="37" borderId="31" xfId="0" applyNumberFormat="1" applyFont="1" applyFill="1" applyBorder="1" applyAlignment="1">
      <alignment/>
    </xf>
    <xf numFmtId="3" fontId="26" fillId="37" borderId="31" xfId="0" applyNumberFormat="1" applyFont="1" applyFill="1" applyBorder="1" applyAlignment="1">
      <alignment/>
    </xf>
    <xf numFmtId="4" fontId="48" fillId="37" borderId="3" xfId="0" applyNumberFormat="1" applyFont="1" applyFill="1" applyBorder="1" applyAlignment="1">
      <alignment/>
    </xf>
    <xf numFmtId="3" fontId="48" fillId="37" borderId="3" xfId="0" applyNumberFormat="1" applyFont="1" applyFill="1" applyBorder="1" applyAlignment="1">
      <alignment/>
    </xf>
    <xf numFmtId="3" fontId="48" fillId="0" borderId="3" xfId="0" applyNumberFormat="1" applyFont="1" applyFill="1" applyBorder="1" applyAlignment="1">
      <alignment/>
    </xf>
    <xf numFmtId="4" fontId="48" fillId="37" borderId="32" xfId="0" applyNumberFormat="1" applyFont="1" applyFill="1" applyBorder="1" applyAlignment="1">
      <alignment/>
    </xf>
    <xf numFmtId="4" fontId="48" fillId="0" borderId="32" xfId="0" applyNumberFormat="1" applyFont="1" applyFill="1" applyBorder="1" applyAlignment="1">
      <alignment/>
    </xf>
    <xf numFmtId="3" fontId="49" fillId="36" borderId="3" xfId="0" applyNumberFormat="1" applyFont="1" applyFill="1" applyBorder="1" applyAlignment="1">
      <alignment/>
    </xf>
    <xf numFmtId="3" fontId="49" fillId="0" borderId="3" xfId="0" applyNumberFormat="1" applyFont="1" applyFill="1" applyBorder="1" applyAlignment="1">
      <alignment/>
    </xf>
    <xf numFmtId="3" fontId="56" fillId="36" borderId="3" xfId="0" applyNumberFormat="1" applyFont="1" applyFill="1" applyBorder="1" applyAlignment="1">
      <alignment/>
    </xf>
    <xf numFmtId="3" fontId="56" fillId="0" borderId="3" xfId="0" applyNumberFormat="1" applyFont="1" applyFill="1" applyBorder="1" applyAlignment="1">
      <alignment/>
    </xf>
    <xf numFmtId="4" fontId="26" fillId="37" borderId="3" xfId="0" applyNumberFormat="1" applyFont="1" applyFill="1" applyBorder="1" applyAlignment="1">
      <alignment/>
    </xf>
    <xf numFmtId="3" fontId="26" fillId="37" borderId="3" xfId="0" applyNumberFormat="1" applyFont="1" applyFill="1" applyBorder="1" applyAlignment="1">
      <alignment/>
    </xf>
    <xf numFmtId="3" fontId="26" fillId="0" borderId="3" xfId="0" applyNumberFormat="1" applyFont="1" applyFill="1" applyBorder="1" applyAlignment="1">
      <alignment/>
    </xf>
    <xf numFmtId="3" fontId="26" fillId="37" borderId="33" xfId="0" applyNumberFormat="1" applyFont="1" applyFill="1" applyBorder="1" applyAlignment="1">
      <alignment/>
    </xf>
    <xf numFmtId="4" fontId="26" fillId="35" borderId="31" xfId="0" applyNumberFormat="1" applyFont="1" applyFill="1" applyBorder="1" applyAlignment="1">
      <alignment/>
    </xf>
    <xf numFmtId="4" fontId="26" fillId="35" borderId="3" xfId="0" applyNumberFormat="1" applyFont="1" applyFill="1" applyBorder="1" applyAlignment="1">
      <alignment/>
    </xf>
    <xf numFmtId="3" fontId="26" fillId="35" borderId="3" xfId="0" applyNumberFormat="1" applyFont="1" applyFill="1" applyBorder="1" applyAlignment="1">
      <alignment/>
    </xf>
    <xf numFmtId="3" fontId="48" fillId="35" borderId="3" xfId="0" applyNumberFormat="1" applyFont="1" applyFill="1" applyBorder="1" applyAlignment="1">
      <alignment/>
    </xf>
    <xf numFmtId="4" fontId="48" fillId="36" borderId="44" xfId="0" applyNumberFormat="1" applyFont="1" applyFill="1" applyBorder="1" applyAlignment="1">
      <alignment horizontal="right"/>
    </xf>
    <xf numFmtId="3" fontId="26" fillId="36" borderId="31" xfId="0" applyNumberFormat="1" applyFont="1" applyFill="1" applyBorder="1" applyAlignment="1">
      <alignment/>
    </xf>
    <xf numFmtId="3" fontId="26" fillId="36" borderId="3" xfId="0" applyNumberFormat="1" applyFont="1" applyFill="1" applyBorder="1" applyAlignment="1">
      <alignment/>
    </xf>
    <xf numFmtId="3" fontId="26" fillId="36" borderId="33" xfId="0" applyNumberFormat="1" applyFont="1" applyFill="1" applyBorder="1" applyAlignment="1">
      <alignment/>
    </xf>
    <xf numFmtId="3" fontId="48" fillId="36" borderId="3" xfId="0" applyNumberFormat="1" applyFont="1" applyFill="1" applyBorder="1" applyAlignment="1">
      <alignment/>
    </xf>
    <xf numFmtId="4" fontId="48" fillId="36" borderId="32" xfId="0" applyNumberFormat="1" applyFont="1" applyFill="1" applyBorder="1" applyAlignment="1">
      <alignment/>
    </xf>
    <xf numFmtId="4" fontId="29" fillId="0" borderId="31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4" fontId="49" fillId="0" borderId="3" xfId="0" applyNumberFormat="1" applyFont="1" applyFill="1" applyBorder="1" applyAlignment="1">
      <alignment/>
    </xf>
    <xf numFmtId="4" fontId="26" fillId="0" borderId="3" xfId="0" applyNumberFormat="1" applyFont="1" applyFill="1" applyBorder="1" applyAlignment="1">
      <alignment/>
    </xf>
    <xf numFmtId="3" fontId="29" fillId="35" borderId="31" xfId="0" applyNumberFormat="1" applyFont="1" applyFill="1" applyBorder="1" applyAlignment="1">
      <alignment/>
    </xf>
    <xf numFmtId="3" fontId="29" fillId="35" borderId="55" xfId="0" applyNumberFormat="1" applyFont="1" applyFill="1" applyBorder="1" applyAlignment="1">
      <alignment/>
    </xf>
    <xf numFmtId="3" fontId="49" fillId="35" borderId="3" xfId="0" applyNumberFormat="1" applyFont="1" applyFill="1" applyBorder="1" applyAlignment="1">
      <alignment/>
    </xf>
    <xf numFmtId="3" fontId="49" fillId="35" borderId="33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4" fontId="26" fillId="37" borderId="44" xfId="0" applyNumberFormat="1" applyFont="1" applyFill="1" applyBorder="1" applyAlignment="1">
      <alignment horizontal="right"/>
    </xf>
    <xf numFmtId="4" fontId="26" fillId="0" borderId="44" xfId="0" applyNumberFormat="1" applyFont="1" applyFill="1" applyBorder="1" applyAlignment="1">
      <alignment horizontal="right"/>
    </xf>
    <xf numFmtId="4" fontId="26" fillId="37" borderId="56" xfId="0" applyNumberFormat="1" applyFont="1" applyFill="1" applyBorder="1" applyAlignment="1">
      <alignment horizontal="right"/>
    </xf>
    <xf numFmtId="4" fontId="0" fillId="37" borderId="31" xfId="0" applyNumberFormat="1" applyFont="1" applyFill="1" applyBorder="1" applyAlignment="1">
      <alignment/>
    </xf>
    <xf numFmtId="3" fontId="0" fillId="37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37" borderId="55" xfId="0" applyNumberFormat="1" applyFont="1" applyFill="1" applyBorder="1" applyAlignment="1">
      <alignment/>
    </xf>
    <xf numFmtId="4" fontId="26" fillId="37" borderId="32" xfId="0" applyNumberFormat="1" applyFont="1" applyFill="1" applyBorder="1" applyAlignment="1">
      <alignment/>
    </xf>
    <xf numFmtId="4" fontId="26" fillId="37" borderId="34" xfId="0" applyNumberFormat="1" applyFont="1" applyFill="1" applyBorder="1" applyAlignment="1">
      <alignment/>
    </xf>
    <xf numFmtId="4" fontId="49" fillId="0" borderId="44" xfId="0" applyNumberFormat="1" applyFont="1" applyFill="1" applyBorder="1" applyAlignment="1">
      <alignment horizontal="right"/>
    </xf>
    <xf numFmtId="4" fontId="49" fillId="0" borderId="32" xfId="0" applyNumberFormat="1" applyFont="1" applyFill="1" applyBorder="1" applyAlignment="1">
      <alignment/>
    </xf>
    <xf numFmtId="4" fontId="26" fillId="36" borderId="44" xfId="0" applyNumberFormat="1" applyFont="1" applyFill="1" applyBorder="1" applyAlignment="1">
      <alignment horizontal="right"/>
    </xf>
    <xf numFmtId="4" fontId="26" fillId="36" borderId="56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3" fontId="0" fillId="36" borderId="31" xfId="0" applyNumberFormat="1" applyFont="1" applyFill="1" applyBorder="1" applyAlignment="1">
      <alignment/>
    </xf>
    <xf numFmtId="3" fontId="0" fillId="36" borderId="55" xfId="0" applyNumberFormat="1" applyFont="1" applyFill="1" applyBorder="1" applyAlignment="1">
      <alignment/>
    </xf>
    <xf numFmtId="4" fontId="26" fillId="36" borderId="32" xfId="0" applyNumberFormat="1" applyFont="1" applyFill="1" applyBorder="1" applyAlignment="1">
      <alignment/>
    </xf>
    <xf numFmtId="4" fontId="26" fillId="36" borderId="34" xfId="0" applyNumberFormat="1" applyFont="1" applyFill="1" applyBorder="1" applyAlignment="1">
      <alignment/>
    </xf>
    <xf numFmtId="4" fontId="49" fillId="35" borderId="44" xfId="0" applyNumberFormat="1" applyFont="1" applyFill="1" applyBorder="1" applyAlignment="1">
      <alignment horizontal="right"/>
    </xf>
    <xf numFmtId="4" fontId="49" fillId="35" borderId="56" xfId="0" applyNumberFormat="1" applyFont="1" applyFill="1" applyBorder="1" applyAlignment="1">
      <alignment horizontal="right"/>
    </xf>
    <xf numFmtId="4" fontId="49" fillId="35" borderId="32" xfId="0" applyNumberFormat="1" applyFont="1" applyFill="1" applyBorder="1" applyAlignment="1">
      <alignment/>
    </xf>
    <xf numFmtId="4" fontId="49" fillId="35" borderId="34" xfId="0" applyNumberFormat="1" applyFont="1" applyFill="1" applyBorder="1" applyAlignment="1">
      <alignment/>
    </xf>
    <xf numFmtId="3" fontId="15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167" fontId="14" fillId="35" borderId="0" xfId="0" applyNumberFormat="1" applyFont="1" applyFill="1" applyBorder="1" applyAlignment="1">
      <alignment/>
    </xf>
    <xf numFmtId="4" fontId="14" fillId="35" borderId="0" xfId="0" applyNumberFormat="1" applyFont="1" applyFill="1" applyBorder="1" applyAlignment="1">
      <alignment/>
    </xf>
    <xf numFmtId="3" fontId="87" fillId="38" borderId="54" xfId="0" applyNumberFormat="1" applyFont="1" applyFill="1" applyBorder="1" applyAlignment="1">
      <alignment horizontal="right"/>
    </xf>
    <xf numFmtId="3" fontId="87" fillId="38" borderId="57" xfId="0" applyNumberFormat="1" applyFont="1" applyFill="1" applyBorder="1" applyAlignment="1">
      <alignment horizontal="right"/>
    </xf>
    <xf numFmtId="3" fontId="87" fillId="38" borderId="58" xfId="0" applyNumberFormat="1" applyFont="1" applyFill="1" applyBorder="1" applyAlignment="1">
      <alignment horizontal="right"/>
    </xf>
    <xf numFmtId="3" fontId="85" fillId="38" borderId="17" xfId="0" applyNumberFormat="1" applyFont="1" applyFill="1" applyBorder="1" applyAlignment="1">
      <alignment horizontal="right"/>
    </xf>
    <xf numFmtId="3" fontId="85" fillId="38" borderId="57" xfId="0" applyNumberFormat="1" applyFont="1" applyFill="1" applyBorder="1" applyAlignment="1">
      <alignment horizontal="right"/>
    </xf>
    <xf numFmtId="3" fontId="85" fillId="38" borderId="18" xfId="0" applyNumberFormat="1" applyFont="1" applyFill="1" applyBorder="1" applyAlignment="1">
      <alignment horizontal="right"/>
    </xf>
    <xf numFmtId="3" fontId="85" fillId="38" borderId="23" xfId="0" applyNumberFormat="1" applyFont="1" applyFill="1" applyBorder="1" applyAlignment="1">
      <alignment horizontal="right"/>
    </xf>
    <xf numFmtId="3" fontId="85" fillId="38" borderId="59" xfId="0" applyNumberFormat="1" applyFont="1" applyFill="1" applyBorder="1" applyAlignment="1">
      <alignment horizontal="right"/>
    </xf>
    <xf numFmtId="3" fontId="85" fillId="38" borderId="60" xfId="0" applyNumberFormat="1" applyFont="1" applyFill="1" applyBorder="1" applyAlignment="1">
      <alignment horizontal="right"/>
    </xf>
    <xf numFmtId="3" fontId="85" fillId="38" borderId="31" xfId="0" applyNumberFormat="1" applyFont="1" applyFill="1" applyBorder="1" applyAlignment="1">
      <alignment horizontal="right"/>
    </xf>
    <xf numFmtId="3" fontId="85" fillId="38" borderId="61" xfId="0" applyNumberFormat="1" applyFont="1" applyFill="1" applyBorder="1" applyAlignment="1">
      <alignment horizontal="right"/>
    </xf>
    <xf numFmtId="3" fontId="85" fillId="38" borderId="26" xfId="0" applyNumberFormat="1" applyFont="1" applyFill="1" applyBorder="1" applyAlignment="1">
      <alignment horizontal="right"/>
    </xf>
    <xf numFmtId="3" fontId="85" fillId="38" borderId="24" xfId="0" applyNumberFormat="1" applyFont="1" applyFill="1" applyBorder="1" applyAlignment="1">
      <alignment horizontal="right"/>
    </xf>
    <xf numFmtId="3" fontId="85" fillId="38" borderId="3" xfId="0" applyNumberFormat="1" applyFont="1" applyFill="1" applyBorder="1" applyAlignment="1">
      <alignment horizontal="right"/>
    </xf>
    <xf numFmtId="3" fontId="85" fillId="38" borderId="62" xfId="0" applyNumberFormat="1" applyFont="1" applyFill="1" applyBorder="1" applyAlignment="1">
      <alignment horizontal="right"/>
    </xf>
    <xf numFmtId="3" fontId="85" fillId="38" borderId="63" xfId="0" applyNumberFormat="1" applyFont="1" applyFill="1" applyBorder="1" applyAlignment="1">
      <alignment horizontal="right"/>
    </xf>
    <xf numFmtId="3" fontId="85" fillId="38" borderId="27" xfId="0" applyNumberFormat="1" applyFont="1" applyFill="1" applyBorder="1" applyAlignment="1">
      <alignment horizontal="right"/>
    </xf>
    <xf numFmtId="3" fontId="85" fillId="38" borderId="64" xfId="0" applyNumberFormat="1" applyFont="1" applyFill="1" applyBorder="1" applyAlignment="1">
      <alignment horizontal="right"/>
    </xf>
    <xf numFmtId="3" fontId="85" fillId="38" borderId="32" xfId="0" applyNumberFormat="1" applyFont="1" applyFill="1" applyBorder="1" applyAlignment="1">
      <alignment horizontal="right"/>
    </xf>
    <xf numFmtId="3" fontId="85" fillId="38" borderId="65" xfId="0" applyNumberFormat="1" applyFont="1" applyFill="1" applyBorder="1" applyAlignment="1">
      <alignment horizontal="right"/>
    </xf>
    <xf numFmtId="3" fontId="85" fillId="38" borderId="66" xfId="0" applyNumberFormat="1" applyFont="1" applyFill="1" applyBorder="1" applyAlignment="1">
      <alignment horizontal="right"/>
    </xf>
    <xf numFmtId="3" fontId="85" fillId="38" borderId="28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166" fontId="79" fillId="0" borderId="12" xfId="0" applyNumberFormat="1" applyFont="1" applyFill="1" applyBorder="1" applyAlignment="1">
      <alignment horizontal="center"/>
    </xf>
    <xf numFmtId="3" fontId="79" fillId="0" borderId="41" xfId="0" applyNumberFormat="1" applyFont="1" applyFill="1" applyBorder="1" applyAlignment="1">
      <alignment horizontal="center"/>
    </xf>
    <xf numFmtId="166" fontId="79" fillId="0" borderId="38" xfId="0" applyNumberFormat="1" applyFont="1" applyFill="1" applyBorder="1" applyAlignment="1">
      <alignment horizontal="center"/>
    </xf>
    <xf numFmtId="166" fontId="79" fillId="0" borderId="19" xfId="0" applyNumberFormat="1" applyFont="1" applyFill="1" applyBorder="1" applyAlignment="1">
      <alignment horizontal="center"/>
    </xf>
    <xf numFmtId="166" fontId="79" fillId="0" borderId="13" xfId="0" applyNumberFormat="1" applyFont="1" applyFill="1" applyBorder="1" applyAlignment="1">
      <alignment horizontal="center"/>
    </xf>
    <xf numFmtId="3" fontId="79" fillId="0" borderId="36" xfId="0" applyNumberFormat="1" applyFont="1" applyFill="1" applyBorder="1" applyAlignment="1">
      <alignment horizontal="center"/>
    </xf>
    <xf numFmtId="3" fontId="79" fillId="0" borderId="44" xfId="0" applyNumberFormat="1" applyFont="1" applyFill="1" applyBorder="1" applyAlignment="1">
      <alignment horizontal="center"/>
    </xf>
    <xf numFmtId="3" fontId="79" fillId="0" borderId="29" xfId="0" applyNumberFormat="1" applyFont="1" applyFill="1" applyBorder="1" applyAlignment="1">
      <alignment horizontal="center"/>
    </xf>
    <xf numFmtId="166" fontId="79" fillId="0" borderId="42" xfId="0" applyNumberFormat="1" applyFont="1" applyFill="1" applyBorder="1" applyAlignment="1">
      <alignment horizontal="center"/>
    </xf>
    <xf numFmtId="166" fontId="79" fillId="0" borderId="29" xfId="0" applyNumberFormat="1" applyFont="1" applyFill="1" applyBorder="1" applyAlignment="1">
      <alignment horizontal="center"/>
    </xf>
    <xf numFmtId="3" fontId="79" fillId="0" borderId="49" xfId="0" applyNumberFormat="1" applyFont="1" applyFill="1" applyBorder="1" applyAlignment="1">
      <alignment horizontal="center"/>
    </xf>
    <xf numFmtId="198" fontId="102" fillId="0" borderId="12" xfId="0" applyNumberFormat="1" applyFont="1" applyFill="1" applyBorder="1" applyAlignment="1">
      <alignment/>
    </xf>
    <xf numFmtId="198" fontId="102" fillId="0" borderId="41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 horizontal="center"/>
    </xf>
    <xf numFmtId="198" fontId="80" fillId="38" borderId="56" xfId="0" applyNumberFormat="1" applyFont="1" applyFill="1" applyBorder="1" applyAlignment="1">
      <alignment/>
    </xf>
    <xf numFmtId="198" fontId="102" fillId="0" borderId="53" xfId="0" applyNumberFormat="1" applyFont="1" applyFill="1" applyBorder="1" applyAlignment="1">
      <alignment/>
    </xf>
    <xf numFmtId="198" fontId="102" fillId="0" borderId="44" xfId="0" applyNumberFormat="1" applyFont="1" applyFill="1" applyBorder="1" applyAlignment="1">
      <alignment/>
    </xf>
    <xf numFmtId="198" fontId="102" fillId="0" borderId="56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79" fillId="0" borderId="67" xfId="0" applyNumberFormat="1" applyFont="1" applyFill="1" applyBorder="1" applyAlignment="1">
      <alignment horizontal="center"/>
    </xf>
    <xf numFmtId="3" fontId="79" fillId="0" borderId="56" xfId="0" applyNumberFormat="1" applyFont="1" applyFill="1" applyBorder="1" applyAlignment="1">
      <alignment horizontal="center"/>
    </xf>
    <xf numFmtId="3" fontId="79" fillId="0" borderId="22" xfId="0" applyNumberFormat="1" applyFont="1" applyFill="1" applyBorder="1" applyAlignment="1">
      <alignment horizontal="center"/>
    </xf>
    <xf numFmtId="3" fontId="79" fillId="0" borderId="37" xfId="0" applyNumberFormat="1" applyFont="1" applyFill="1" applyBorder="1" applyAlignment="1">
      <alignment horizontal="center"/>
    </xf>
    <xf numFmtId="3" fontId="79" fillId="0" borderId="68" xfId="0" applyNumberFormat="1" applyFont="1" applyFill="1" applyBorder="1" applyAlignment="1">
      <alignment horizontal="center"/>
    </xf>
    <xf numFmtId="198" fontId="102" fillId="0" borderId="57" xfId="0" applyNumberFormat="1" applyFont="1" applyFill="1" applyBorder="1" applyAlignment="1">
      <alignment/>
    </xf>
    <xf numFmtId="164" fontId="26" fillId="0" borderId="3" xfId="0" applyNumberFormat="1" applyFont="1" applyBorder="1" applyAlignment="1">
      <alignment horizontal="right"/>
    </xf>
    <xf numFmtId="166" fontId="26" fillId="0" borderId="15" xfId="0" applyNumberFormat="1" applyFont="1" applyBorder="1" applyAlignment="1">
      <alignment horizontal="right"/>
    </xf>
    <xf numFmtId="164" fontId="26" fillId="0" borderId="15" xfId="0" applyNumberFormat="1" applyFont="1" applyBorder="1" applyAlignment="1">
      <alignment horizontal="right"/>
    </xf>
    <xf numFmtId="164" fontId="26" fillId="0" borderId="33" xfId="0" applyNumberFormat="1" applyFont="1" applyBorder="1" applyAlignment="1">
      <alignment horizontal="right"/>
    </xf>
    <xf numFmtId="166" fontId="26" fillId="0" borderId="69" xfId="0" applyNumberFormat="1" applyFont="1" applyBorder="1" applyAlignment="1">
      <alignment horizontal="right"/>
    </xf>
    <xf numFmtId="166" fontId="26" fillId="0" borderId="70" xfId="0" applyNumberFormat="1" applyFont="1" applyBorder="1" applyAlignment="1">
      <alignment horizontal="right"/>
    </xf>
    <xf numFmtId="0" fontId="26" fillId="0" borderId="71" xfId="0" applyFont="1" applyBorder="1" applyAlignment="1">
      <alignment horizontal="left"/>
    </xf>
    <xf numFmtId="0" fontId="49" fillId="0" borderId="51" xfId="0" applyFont="1" applyFill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72" xfId="0" applyFont="1" applyBorder="1" applyAlignment="1">
      <alignment horizontal="left"/>
    </xf>
    <xf numFmtId="0" fontId="79" fillId="0" borderId="54" xfId="0" applyFont="1" applyFill="1" applyBorder="1" applyAlignment="1">
      <alignment/>
    </xf>
    <xf numFmtId="0" fontId="81" fillId="0" borderId="35" xfId="0" applyFont="1" applyFill="1" applyBorder="1" applyAlignment="1">
      <alignment/>
    </xf>
    <xf numFmtId="3" fontId="81" fillId="0" borderId="23" xfId="0" applyNumberFormat="1" applyFont="1" applyFill="1" applyBorder="1" applyAlignment="1">
      <alignment/>
    </xf>
    <xf numFmtId="3" fontId="81" fillId="0" borderId="24" xfId="0" applyNumberFormat="1" applyFont="1" applyFill="1" applyBorder="1" applyAlignment="1">
      <alignment/>
    </xf>
    <xf numFmtId="3" fontId="81" fillId="0" borderId="22" xfId="0" applyNumberFormat="1" applyFont="1" applyFill="1" applyBorder="1" applyAlignment="1">
      <alignment/>
    </xf>
    <xf numFmtId="3" fontId="79" fillId="35" borderId="0" xfId="0" applyNumberFormat="1" applyFont="1" applyFill="1" applyAlignment="1">
      <alignment horizontal="right" vertical="top"/>
    </xf>
    <xf numFmtId="3" fontId="81" fillId="35" borderId="0" xfId="0" applyNumberFormat="1" applyFont="1" applyFill="1" applyAlignment="1">
      <alignment/>
    </xf>
    <xf numFmtId="3" fontId="79" fillId="35" borderId="0" xfId="0" applyNumberFormat="1" applyFont="1" applyFill="1" applyAlignment="1">
      <alignment/>
    </xf>
    <xf numFmtId="4" fontId="48" fillId="37" borderId="73" xfId="0" applyNumberFormat="1" applyFont="1" applyFill="1" applyBorder="1" applyAlignment="1">
      <alignment horizontal="right"/>
    </xf>
    <xf numFmtId="3" fontId="26" fillId="37" borderId="60" xfId="0" applyNumberFormat="1" applyFont="1" applyFill="1" applyBorder="1" applyAlignment="1">
      <alignment/>
    </xf>
    <xf numFmtId="3" fontId="48" fillId="37" borderId="62" xfId="0" applyNumberFormat="1" applyFont="1" applyFill="1" applyBorder="1" applyAlignment="1">
      <alignment/>
    </xf>
    <xf numFmtId="4" fontId="48" fillId="37" borderId="65" xfId="0" applyNumberFormat="1" applyFont="1" applyFill="1" applyBorder="1" applyAlignment="1">
      <alignment/>
    </xf>
    <xf numFmtId="3" fontId="26" fillId="37" borderId="62" xfId="0" applyNumberFormat="1" applyFont="1" applyFill="1" applyBorder="1" applyAlignment="1">
      <alignment/>
    </xf>
    <xf numFmtId="4" fontId="48" fillId="36" borderId="73" xfId="0" applyNumberFormat="1" applyFont="1" applyFill="1" applyBorder="1" applyAlignment="1">
      <alignment horizontal="right"/>
    </xf>
    <xf numFmtId="3" fontId="26" fillId="36" borderId="60" xfId="0" applyNumberFormat="1" applyFont="1" applyFill="1" applyBorder="1" applyAlignment="1">
      <alignment/>
    </xf>
    <xf numFmtId="3" fontId="26" fillId="36" borderId="62" xfId="0" applyNumberFormat="1" applyFont="1" applyFill="1" applyBorder="1" applyAlignment="1">
      <alignment/>
    </xf>
    <xf numFmtId="3" fontId="48" fillId="36" borderId="62" xfId="0" applyNumberFormat="1" applyFont="1" applyFill="1" applyBorder="1" applyAlignment="1">
      <alignment/>
    </xf>
    <xf numFmtId="4" fontId="48" fillId="36" borderId="65" xfId="0" applyNumberFormat="1" applyFont="1" applyFill="1" applyBorder="1" applyAlignment="1">
      <alignment/>
    </xf>
    <xf numFmtId="3" fontId="79" fillId="37" borderId="3" xfId="0" applyNumberFormat="1" applyFont="1" applyFill="1" applyBorder="1" applyAlignment="1">
      <alignment horizontal="right"/>
    </xf>
    <xf numFmtId="3" fontId="81" fillId="37" borderId="3" xfId="0" applyNumberFormat="1" applyFont="1" applyFill="1" applyBorder="1" applyAlignment="1">
      <alignment/>
    </xf>
    <xf numFmtId="3" fontId="79" fillId="37" borderId="3" xfId="0" applyNumberFormat="1" applyFont="1" applyFill="1" applyBorder="1" applyAlignment="1">
      <alignment/>
    </xf>
    <xf numFmtId="3" fontId="79" fillId="36" borderId="3" xfId="0" applyNumberFormat="1" applyFont="1" applyFill="1" applyBorder="1" applyAlignment="1">
      <alignment horizontal="right"/>
    </xf>
    <xf numFmtId="3" fontId="81" fillId="36" borderId="3" xfId="0" applyNumberFormat="1" applyFont="1" applyFill="1" applyBorder="1" applyAlignment="1">
      <alignment/>
    </xf>
    <xf numFmtId="3" fontId="79" fillId="36" borderId="3" xfId="0" applyNumberFormat="1" applyFont="1" applyFill="1" applyBorder="1" applyAlignment="1">
      <alignment/>
    </xf>
    <xf numFmtId="198" fontId="81" fillId="38" borderId="57" xfId="0" applyNumberFormat="1" applyFont="1" applyFill="1" applyBorder="1" applyAlignment="1">
      <alignment horizontal="right"/>
    </xf>
    <xf numFmtId="3" fontId="81" fillId="38" borderId="74" xfId="0" applyNumberFormat="1" applyFont="1" applyFill="1" applyBorder="1" applyAlignment="1">
      <alignment horizontal="right"/>
    </xf>
    <xf numFmtId="198" fontId="81" fillId="38" borderId="74" xfId="0" applyNumberFormat="1" applyFont="1" applyFill="1" applyBorder="1" applyAlignment="1">
      <alignment horizontal="right"/>
    </xf>
    <xf numFmtId="4" fontId="48" fillId="35" borderId="46" xfId="0" applyNumberFormat="1" applyFont="1" applyFill="1" applyBorder="1" applyAlignment="1">
      <alignment/>
    </xf>
    <xf numFmtId="4" fontId="48" fillId="36" borderId="46" xfId="0" applyNumberFormat="1" applyFont="1" applyFill="1" applyBorder="1" applyAlignment="1">
      <alignment/>
    </xf>
    <xf numFmtId="4" fontId="48" fillId="0" borderId="46" xfId="0" applyNumberFormat="1" applyFont="1" applyFill="1" applyBorder="1" applyAlignment="1">
      <alignment/>
    </xf>
    <xf numFmtId="4" fontId="48" fillId="37" borderId="46" xfId="0" applyNumberFormat="1" applyFont="1" applyFill="1" applyBorder="1" applyAlignment="1">
      <alignment/>
    </xf>
    <xf numFmtId="3" fontId="79" fillId="37" borderId="33" xfId="0" applyNumberFormat="1" applyFont="1" applyFill="1" applyBorder="1" applyAlignment="1">
      <alignment horizontal="right"/>
    </xf>
    <xf numFmtId="3" fontId="81" fillId="37" borderId="33" xfId="0" applyNumberFormat="1" applyFont="1" applyFill="1" applyBorder="1" applyAlignment="1">
      <alignment/>
    </xf>
    <xf numFmtId="3" fontId="79" fillId="37" borderId="33" xfId="0" applyNumberFormat="1" applyFont="1" applyFill="1" applyBorder="1" applyAlignment="1">
      <alignment/>
    </xf>
    <xf numFmtId="3" fontId="79" fillId="37" borderId="67" xfId="0" applyNumberFormat="1" applyFont="1" applyFill="1" applyBorder="1" applyAlignment="1">
      <alignment/>
    </xf>
    <xf numFmtId="4" fontId="48" fillId="35" borderId="67" xfId="0" applyNumberFormat="1" applyFont="1" applyFill="1" applyBorder="1" applyAlignment="1">
      <alignment/>
    </xf>
    <xf numFmtId="3" fontId="64" fillId="36" borderId="33" xfId="0" applyNumberFormat="1" applyFont="1" applyFill="1" applyBorder="1" applyAlignment="1">
      <alignment horizontal="right"/>
    </xf>
    <xf numFmtId="3" fontId="53" fillId="36" borderId="33" xfId="0" applyNumberFormat="1" applyFont="1" applyFill="1" applyBorder="1" applyAlignment="1">
      <alignment/>
    </xf>
    <xf numFmtId="3" fontId="64" fillId="36" borderId="33" xfId="0" applyNumberFormat="1" applyFont="1" applyFill="1" applyBorder="1" applyAlignment="1">
      <alignment/>
    </xf>
    <xf numFmtId="3" fontId="79" fillId="35" borderId="33" xfId="0" applyNumberFormat="1" applyFont="1" applyFill="1" applyBorder="1" applyAlignment="1">
      <alignment horizontal="right"/>
    </xf>
    <xf numFmtId="3" fontId="81" fillId="35" borderId="33" xfId="0" applyNumberFormat="1" applyFont="1" applyFill="1" applyBorder="1" applyAlignment="1">
      <alignment/>
    </xf>
    <xf numFmtId="3" fontId="79" fillId="35" borderId="33" xfId="0" applyNumberFormat="1" applyFont="1" applyFill="1" applyBorder="1" applyAlignment="1">
      <alignment/>
    </xf>
    <xf numFmtId="3" fontId="79" fillId="35" borderId="67" xfId="0" applyNumberFormat="1" applyFont="1" applyFill="1" applyBorder="1" applyAlignment="1">
      <alignment/>
    </xf>
    <xf numFmtId="3" fontId="79" fillId="36" borderId="33" xfId="0" applyNumberFormat="1" applyFont="1" applyFill="1" applyBorder="1" applyAlignment="1">
      <alignment horizontal="right"/>
    </xf>
    <xf numFmtId="3" fontId="81" fillId="36" borderId="33" xfId="0" applyNumberFormat="1" applyFont="1" applyFill="1" applyBorder="1" applyAlignment="1">
      <alignment/>
    </xf>
    <xf numFmtId="3" fontId="79" fillId="36" borderId="33" xfId="0" applyNumberFormat="1" applyFont="1" applyFill="1" applyBorder="1" applyAlignment="1">
      <alignment/>
    </xf>
    <xf numFmtId="3" fontId="79" fillId="36" borderId="67" xfId="0" applyNumberFormat="1" applyFont="1" applyFill="1" applyBorder="1" applyAlignment="1">
      <alignment/>
    </xf>
    <xf numFmtId="0" fontId="42" fillId="35" borderId="25" xfId="0" applyFont="1" applyFill="1" applyBorder="1" applyAlignment="1">
      <alignment horizontal="left"/>
    </xf>
    <xf numFmtId="0" fontId="16" fillId="35" borderId="71" xfId="0" applyFont="1" applyFill="1" applyBorder="1" applyAlignment="1">
      <alignment horizontal="left"/>
    </xf>
    <xf numFmtId="0" fontId="21" fillId="35" borderId="71" xfId="0" applyFont="1" applyFill="1" applyBorder="1" applyAlignment="1">
      <alignment horizontal="left"/>
    </xf>
    <xf numFmtId="0" fontId="27" fillId="36" borderId="72" xfId="0" applyFont="1" applyFill="1" applyBorder="1" applyAlignment="1">
      <alignment horizontal="left"/>
    </xf>
    <xf numFmtId="0" fontId="27" fillId="36" borderId="51" xfId="0" applyFont="1" applyFill="1" applyBorder="1" applyAlignment="1">
      <alignment horizontal="left"/>
    </xf>
    <xf numFmtId="0" fontId="34" fillId="36" borderId="51" xfId="0" applyFont="1" applyFill="1" applyBorder="1" applyAlignment="1">
      <alignment horizontal="left"/>
    </xf>
    <xf numFmtId="0" fontId="34" fillId="36" borderId="71" xfId="0" applyFont="1" applyFill="1" applyBorder="1" applyAlignment="1">
      <alignment horizontal="left"/>
    </xf>
    <xf numFmtId="0" fontId="42" fillId="36" borderId="71" xfId="0" applyFont="1" applyFill="1" applyBorder="1" applyAlignment="1">
      <alignment horizontal="left"/>
    </xf>
    <xf numFmtId="0" fontId="7" fillId="35" borderId="51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7" fillId="37" borderId="72" xfId="0" applyFont="1" applyFill="1" applyBorder="1" applyAlignment="1">
      <alignment horizontal="left"/>
    </xf>
    <xf numFmtId="0" fontId="7" fillId="37" borderId="51" xfId="0" applyFont="1" applyFill="1" applyBorder="1" applyAlignment="1">
      <alignment horizontal="left"/>
    </xf>
    <xf numFmtId="0" fontId="16" fillId="37" borderId="50" xfId="0" applyFont="1" applyFill="1" applyBorder="1" applyAlignment="1">
      <alignment horizontal="left"/>
    </xf>
    <xf numFmtId="0" fontId="16" fillId="37" borderId="71" xfId="0" applyFont="1" applyFill="1" applyBorder="1" applyAlignment="1">
      <alignment horizontal="left"/>
    </xf>
    <xf numFmtId="0" fontId="21" fillId="37" borderId="71" xfId="0" applyFont="1" applyFill="1" applyBorder="1" applyAlignment="1">
      <alignment horizontal="left"/>
    </xf>
    <xf numFmtId="0" fontId="21" fillId="35" borderId="25" xfId="0" applyFont="1" applyFill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16" fillId="35" borderId="50" xfId="0" applyFont="1" applyFill="1" applyBorder="1" applyAlignment="1">
      <alignment horizontal="left"/>
    </xf>
    <xf numFmtId="0" fontId="21" fillId="36" borderId="71" xfId="0" applyFont="1" applyFill="1" applyBorder="1" applyAlignment="1">
      <alignment horizontal="left"/>
    </xf>
    <xf numFmtId="0" fontId="16" fillId="36" borderId="71" xfId="0" applyFont="1" applyFill="1" applyBorder="1" applyAlignment="1">
      <alignment horizontal="left"/>
    </xf>
    <xf numFmtId="0" fontId="16" fillId="36" borderId="51" xfId="0" applyFont="1" applyFill="1" applyBorder="1" applyAlignment="1">
      <alignment horizontal="left"/>
    </xf>
    <xf numFmtId="0" fontId="7" fillId="36" borderId="51" xfId="0" applyFont="1" applyFill="1" applyBorder="1" applyAlignment="1">
      <alignment horizontal="left"/>
    </xf>
    <xf numFmtId="4" fontId="80" fillId="0" borderId="15" xfId="0" applyNumberFormat="1" applyFont="1" applyFill="1" applyBorder="1" applyAlignment="1">
      <alignment/>
    </xf>
    <xf numFmtId="4" fontId="80" fillId="0" borderId="3" xfId="0" applyNumberFormat="1" applyFont="1" applyFill="1" applyBorder="1" applyAlignment="1">
      <alignment/>
    </xf>
    <xf numFmtId="4" fontId="80" fillId="0" borderId="16" xfId="0" applyNumberFormat="1" applyFont="1" applyFill="1" applyBorder="1" applyAlignment="1">
      <alignment/>
    </xf>
    <xf numFmtId="4" fontId="80" fillId="0" borderId="32" xfId="0" applyNumberFormat="1" applyFont="1" applyFill="1" applyBorder="1" applyAlignment="1">
      <alignment/>
    </xf>
    <xf numFmtId="4" fontId="80" fillId="0" borderId="33" xfId="0" applyNumberFormat="1" applyFont="1" applyFill="1" applyBorder="1" applyAlignment="1">
      <alignment/>
    </xf>
    <xf numFmtId="4" fontId="80" fillId="0" borderId="34" xfId="0" applyNumberFormat="1" applyFont="1" applyFill="1" applyBorder="1" applyAlignment="1">
      <alignment/>
    </xf>
    <xf numFmtId="4" fontId="80" fillId="37" borderId="3" xfId="0" applyNumberFormat="1" applyFont="1" applyFill="1" applyBorder="1" applyAlignment="1">
      <alignment/>
    </xf>
    <xf numFmtId="3" fontId="80" fillId="37" borderId="3" xfId="0" applyNumberFormat="1" applyFont="1" applyFill="1" applyBorder="1" applyAlignment="1">
      <alignment/>
    </xf>
    <xf numFmtId="3" fontId="80" fillId="0" borderId="3" xfId="0" applyNumberFormat="1" applyFont="1" applyFill="1" applyBorder="1" applyAlignment="1">
      <alignment/>
    </xf>
    <xf numFmtId="4" fontId="82" fillId="0" borderId="3" xfId="0" applyNumberFormat="1" applyFont="1" applyFill="1" applyBorder="1" applyAlignment="1">
      <alignment/>
    </xf>
    <xf numFmtId="3" fontId="82" fillId="36" borderId="3" xfId="0" applyNumberFormat="1" applyFont="1" applyFill="1" applyBorder="1" applyAlignment="1">
      <alignment/>
    </xf>
    <xf numFmtId="3" fontId="82" fillId="0" borderId="3" xfId="0" applyNumberFormat="1" applyFont="1" applyFill="1" applyBorder="1" applyAlignment="1">
      <alignment/>
    </xf>
    <xf numFmtId="3" fontId="80" fillId="36" borderId="3" xfId="0" applyNumberFormat="1" applyFont="1" applyFill="1" applyBorder="1" applyAlignment="1">
      <alignment/>
    </xf>
    <xf numFmtId="3" fontId="103" fillId="0" borderId="57" xfId="0" applyNumberFormat="1" applyFont="1" applyFill="1" applyBorder="1" applyAlignment="1">
      <alignment/>
    </xf>
    <xf numFmtId="3" fontId="83" fillId="38" borderId="74" xfId="0" applyNumberFormat="1" applyFont="1" applyFill="1" applyBorder="1" applyAlignment="1">
      <alignment horizontal="right"/>
    </xf>
    <xf numFmtId="4" fontId="80" fillId="0" borderId="57" xfId="0" applyNumberFormat="1" applyFont="1" applyFill="1" applyBorder="1" applyAlignment="1">
      <alignment horizontal="right"/>
    </xf>
    <xf numFmtId="4" fontId="80" fillId="35" borderId="57" xfId="0" applyNumberFormat="1" applyFont="1" applyFill="1" applyBorder="1" applyAlignment="1">
      <alignment horizontal="right"/>
    </xf>
    <xf numFmtId="4" fontId="82" fillId="0" borderId="57" xfId="0" applyNumberFormat="1" applyFont="1" applyFill="1" applyBorder="1" applyAlignment="1">
      <alignment horizontal="right"/>
    </xf>
    <xf numFmtId="4" fontId="82" fillId="35" borderId="57" xfId="0" applyNumberFormat="1" applyFont="1" applyFill="1" applyBorder="1" applyAlignment="1">
      <alignment horizontal="right"/>
    </xf>
    <xf numFmtId="4" fontId="80" fillId="0" borderId="75" xfId="0" applyNumberFormat="1" applyFont="1" applyFill="1" applyBorder="1" applyAlignment="1">
      <alignment horizontal="right"/>
    </xf>
    <xf numFmtId="4" fontId="80" fillId="0" borderId="76" xfId="0" applyNumberFormat="1" applyFont="1" applyFill="1" applyBorder="1" applyAlignment="1">
      <alignment/>
    </xf>
    <xf numFmtId="4" fontId="80" fillId="0" borderId="46" xfId="0" applyNumberFormat="1" applyFont="1" applyFill="1" applyBorder="1" applyAlignment="1">
      <alignment/>
    </xf>
    <xf numFmtId="4" fontId="80" fillId="0" borderId="67" xfId="0" applyNumberFormat="1" applyFont="1" applyFill="1" applyBorder="1" applyAlignment="1">
      <alignment/>
    </xf>
    <xf numFmtId="4" fontId="80" fillId="37" borderId="46" xfId="0" applyNumberFormat="1" applyFont="1" applyFill="1" applyBorder="1" applyAlignment="1">
      <alignment/>
    </xf>
    <xf numFmtId="4" fontId="80" fillId="0" borderId="75" xfId="0" applyNumberFormat="1" applyFont="1" applyFill="1" applyBorder="1" applyAlignment="1">
      <alignment/>
    </xf>
    <xf numFmtId="4" fontId="80" fillId="35" borderId="57" xfId="0" applyNumberFormat="1" applyFont="1" applyFill="1" applyBorder="1" applyAlignment="1">
      <alignment/>
    </xf>
    <xf numFmtId="4" fontId="80" fillId="0" borderId="57" xfId="0" applyNumberFormat="1" applyFont="1" applyFill="1" applyBorder="1" applyAlignment="1">
      <alignment/>
    </xf>
    <xf numFmtId="4" fontId="82" fillId="0" borderId="75" xfId="0" applyNumberFormat="1" applyFont="1" applyFill="1" applyBorder="1" applyAlignment="1">
      <alignment horizontal="right"/>
    </xf>
    <xf numFmtId="0" fontId="21" fillId="35" borderId="0" xfId="0" applyFont="1" applyFill="1" applyBorder="1" applyAlignment="1">
      <alignment horizontal="right"/>
    </xf>
    <xf numFmtId="4" fontId="80" fillId="36" borderId="46" xfId="0" applyNumberFormat="1" applyFont="1" applyFill="1" applyBorder="1" applyAlignment="1">
      <alignment/>
    </xf>
    <xf numFmtId="4" fontId="80" fillId="37" borderId="15" xfId="0" applyNumberFormat="1" applyFont="1" applyFill="1" applyBorder="1" applyAlignment="1">
      <alignment/>
    </xf>
    <xf numFmtId="4" fontId="80" fillId="37" borderId="76" xfId="0" applyNumberFormat="1" applyFont="1" applyFill="1" applyBorder="1" applyAlignment="1">
      <alignment/>
    </xf>
    <xf numFmtId="4" fontId="82" fillId="0" borderId="15" xfId="0" applyNumberFormat="1" applyFont="1" applyFill="1" applyBorder="1" applyAlignment="1">
      <alignment/>
    </xf>
    <xf numFmtId="0" fontId="44" fillId="36" borderId="51" xfId="0" applyFont="1" applyFill="1" applyBorder="1" applyAlignment="1">
      <alignment horizontal="left"/>
    </xf>
    <xf numFmtId="0" fontId="23" fillId="36" borderId="51" xfId="0" applyFont="1" applyFill="1" applyBorder="1" applyAlignment="1">
      <alignment horizontal="left"/>
    </xf>
    <xf numFmtId="0" fontId="21" fillId="36" borderId="50" xfId="0" applyFont="1" applyFill="1" applyBorder="1" applyAlignment="1">
      <alignment horizontal="right"/>
    </xf>
    <xf numFmtId="0" fontId="16" fillId="36" borderId="71" xfId="0" applyFont="1" applyFill="1" applyBorder="1" applyAlignment="1">
      <alignment horizontal="center"/>
    </xf>
    <xf numFmtId="0" fontId="23" fillId="36" borderId="51" xfId="0" applyFont="1" applyFill="1" applyBorder="1" applyAlignment="1">
      <alignment horizontal="center"/>
    </xf>
    <xf numFmtId="0" fontId="7" fillId="36" borderId="51" xfId="0" applyFont="1" applyFill="1" applyBorder="1" applyAlignment="1">
      <alignment/>
    </xf>
    <xf numFmtId="0" fontId="7" fillId="36" borderId="72" xfId="0" applyFont="1" applyFill="1" applyBorder="1" applyAlignment="1">
      <alignment/>
    </xf>
    <xf numFmtId="0" fontId="21" fillId="36" borderId="71" xfId="0" applyFont="1" applyFill="1" applyBorder="1" applyAlignment="1">
      <alignment horizontal="right"/>
    </xf>
    <xf numFmtId="0" fontId="21" fillId="37" borderId="71" xfId="0" applyFont="1" applyFill="1" applyBorder="1" applyAlignment="1">
      <alignment horizontal="right"/>
    </xf>
    <xf numFmtId="0" fontId="16" fillId="37" borderId="71" xfId="0" applyFont="1" applyFill="1" applyBorder="1" applyAlignment="1">
      <alignment horizontal="center"/>
    </xf>
    <xf numFmtId="0" fontId="16" fillId="37" borderId="50" xfId="0" applyFont="1" applyFill="1" applyBorder="1" applyAlignment="1">
      <alignment horizontal="center"/>
    </xf>
    <xf numFmtId="0" fontId="7" fillId="37" borderId="51" xfId="0" applyFont="1" applyFill="1" applyBorder="1" applyAlignment="1">
      <alignment/>
    </xf>
    <xf numFmtId="0" fontId="7" fillId="37" borderId="72" xfId="0" applyFont="1" applyFill="1" applyBorder="1" applyAlignment="1">
      <alignment/>
    </xf>
    <xf numFmtId="0" fontId="23" fillId="37" borderId="51" xfId="0" applyFont="1" applyFill="1" applyBorder="1" applyAlignment="1">
      <alignment horizontal="center"/>
    </xf>
    <xf numFmtId="164" fontId="61" fillId="35" borderId="12" xfId="0" applyNumberFormat="1" applyFont="1" applyFill="1" applyBorder="1" applyAlignment="1">
      <alignment/>
    </xf>
    <xf numFmtId="164" fontId="61" fillId="35" borderId="20" xfId="0" applyNumberFormat="1" applyFont="1" applyFill="1" applyBorder="1" applyAlignment="1">
      <alignment/>
    </xf>
    <xf numFmtId="164" fontId="60" fillId="35" borderId="12" xfId="0" applyNumberFormat="1" applyFont="1" applyFill="1" applyBorder="1" applyAlignment="1">
      <alignment/>
    </xf>
    <xf numFmtId="164" fontId="61" fillId="35" borderId="19" xfId="0" applyNumberFormat="1" applyFont="1" applyFill="1" applyBorder="1" applyAlignment="1">
      <alignment/>
    </xf>
    <xf numFmtId="164" fontId="60" fillId="35" borderId="31" xfId="0" applyNumberFormat="1" applyFont="1" applyFill="1" applyBorder="1" applyAlignment="1">
      <alignment/>
    </xf>
    <xf numFmtId="164" fontId="60" fillId="35" borderId="55" xfId="0" applyNumberFormat="1" applyFont="1" applyFill="1" applyBorder="1" applyAlignment="1">
      <alignment/>
    </xf>
    <xf numFmtId="164" fontId="60" fillId="35" borderId="3" xfId="0" applyNumberFormat="1" applyFont="1" applyFill="1" applyBorder="1" applyAlignment="1">
      <alignment/>
    </xf>
    <xf numFmtId="164" fontId="60" fillId="35" borderId="33" xfId="0" applyNumberFormat="1" applyFont="1" applyFill="1" applyBorder="1" applyAlignment="1">
      <alignment/>
    </xf>
    <xf numFmtId="164" fontId="60" fillId="35" borderId="32" xfId="0" applyNumberFormat="1" applyFont="1" applyFill="1" applyBorder="1" applyAlignment="1">
      <alignment/>
    </xf>
    <xf numFmtId="164" fontId="60" fillId="35" borderId="34" xfId="0" applyNumberFormat="1" applyFont="1" applyFill="1" applyBorder="1" applyAlignment="1">
      <alignment/>
    </xf>
    <xf numFmtId="198" fontId="62" fillId="38" borderId="25" xfId="0" applyNumberFormat="1" applyFont="1" applyFill="1" applyBorder="1" applyAlignment="1">
      <alignment/>
    </xf>
    <xf numFmtId="198" fontId="104" fillId="0" borderId="25" xfId="0" applyNumberFormat="1" applyFont="1" applyFill="1" applyBorder="1" applyAlignment="1">
      <alignment horizontal="right"/>
    </xf>
    <xf numFmtId="198" fontId="62" fillId="38" borderId="54" xfId="0" applyNumberFormat="1" applyFont="1" applyFill="1" applyBorder="1" applyAlignment="1">
      <alignment/>
    </xf>
    <xf numFmtId="198" fontId="104" fillId="0" borderId="54" xfId="0" applyNumberFormat="1" applyFont="1" applyFill="1" applyBorder="1" applyAlignment="1">
      <alignment horizontal="right"/>
    </xf>
    <xf numFmtId="198" fontId="62" fillId="38" borderId="74" xfId="0" applyNumberFormat="1" applyFont="1" applyFill="1" applyBorder="1" applyAlignment="1">
      <alignment/>
    </xf>
    <xf numFmtId="198" fontId="104" fillId="0" borderId="74" xfId="0" applyNumberFormat="1" applyFont="1" applyFill="1" applyBorder="1" applyAlignment="1">
      <alignment horizontal="right"/>
    </xf>
    <xf numFmtId="198" fontId="57" fillId="38" borderId="50" xfId="0" applyNumberFormat="1" applyFont="1" applyFill="1" applyBorder="1" applyAlignment="1">
      <alignment/>
    </xf>
    <xf numFmtId="198" fontId="105" fillId="0" borderId="50" xfId="0" applyNumberFormat="1" applyFont="1" applyFill="1" applyBorder="1" applyAlignment="1">
      <alignment horizontal="right"/>
    </xf>
    <xf numFmtId="198" fontId="57" fillId="38" borderId="23" xfId="0" applyNumberFormat="1" applyFont="1" applyFill="1" applyBorder="1" applyAlignment="1">
      <alignment/>
    </xf>
    <xf numFmtId="198" fontId="105" fillId="0" borderId="23" xfId="0" applyNumberFormat="1" applyFont="1" applyFill="1" applyBorder="1" applyAlignment="1">
      <alignment horizontal="right"/>
    </xf>
    <xf numFmtId="198" fontId="57" fillId="38" borderId="77" xfId="0" applyNumberFormat="1" applyFont="1" applyFill="1" applyBorder="1" applyAlignment="1">
      <alignment/>
    </xf>
    <xf numFmtId="198" fontId="105" fillId="0" borderId="77" xfId="0" applyNumberFormat="1" applyFont="1" applyFill="1" applyBorder="1" applyAlignment="1">
      <alignment horizontal="right"/>
    </xf>
    <xf numFmtId="198" fontId="57" fillId="38" borderId="51" xfId="0" applyNumberFormat="1" applyFont="1" applyFill="1" applyBorder="1" applyAlignment="1">
      <alignment/>
    </xf>
    <xf numFmtId="198" fontId="105" fillId="0" borderId="51" xfId="0" applyNumberFormat="1" applyFont="1" applyFill="1" applyBorder="1" applyAlignment="1">
      <alignment horizontal="right"/>
    </xf>
    <xf numFmtId="198" fontId="57" fillId="38" borderId="24" xfId="0" applyNumberFormat="1" applyFont="1" applyFill="1" applyBorder="1" applyAlignment="1">
      <alignment/>
    </xf>
    <xf numFmtId="198" fontId="105" fillId="0" borderId="24" xfId="0" applyNumberFormat="1" applyFont="1" applyFill="1" applyBorder="1" applyAlignment="1">
      <alignment horizontal="right"/>
    </xf>
    <xf numFmtId="198" fontId="57" fillId="38" borderId="33" xfId="0" applyNumberFormat="1" applyFont="1" applyFill="1" applyBorder="1" applyAlignment="1">
      <alignment/>
    </xf>
    <xf numFmtId="198" fontId="105" fillId="0" borderId="33" xfId="0" applyNumberFormat="1" applyFont="1" applyFill="1" applyBorder="1" applyAlignment="1">
      <alignment horizontal="right"/>
    </xf>
    <xf numFmtId="198" fontId="57" fillId="38" borderId="72" xfId="0" applyNumberFormat="1" applyFont="1" applyFill="1" applyBorder="1" applyAlignment="1">
      <alignment/>
    </xf>
    <xf numFmtId="198" fontId="105" fillId="0" borderId="72" xfId="0" applyNumberFormat="1" applyFont="1" applyFill="1" applyBorder="1" applyAlignment="1">
      <alignment horizontal="right"/>
    </xf>
    <xf numFmtId="198" fontId="57" fillId="38" borderId="64" xfId="0" applyNumberFormat="1" applyFont="1" applyFill="1" applyBorder="1" applyAlignment="1">
      <alignment/>
    </xf>
    <xf numFmtId="198" fontId="105" fillId="0" borderId="64" xfId="0" applyNumberFormat="1" applyFont="1" applyFill="1" applyBorder="1" applyAlignment="1">
      <alignment horizontal="right"/>
    </xf>
    <xf numFmtId="198" fontId="57" fillId="38" borderId="34" xfId="0" applyNumberFormat="1" applyFont="1" applyFill="1" applyBorder="1" applyAlignment="1">
      <alignment/>
    </xf>
    <xf numFmtId="198" fontId="105" fillId="0" borderId="34" xfId="0" applyNumberFormat="1" applyFont="1" applyFill="1" applyBorder="1" applyAlignment="1">
      <alignment horizontal="right"/>
    </xf>
    <xf numFmtId="164" fontId="61" fillId="35" borderId="25" xfId="0" applyNumberFormat="1" applyFont="1" applyFill="1" applyBorder="1" applyAlignment="1">
      <alignment/>
    </xf>
    <xf numFmtId="164" fontId="61" fillId="35" borderId="17" xfId="0" applyNumberFormat="1" applyFont="1" applyFill="1" applyBorder="1" applyAlignment="1">
      <alignment/>
    </xf>
    <xf numFmtId="164" fontId="61" fillId="35" borderId="18" xfId="0" applyNumberFormat="1" applyFont="1" applyFill="1" applyBorder="1" applyAlignment="1">
      <alignment/>
    </xf>
    <xf numFmtId="164" fontId="60" fillId="35" borderId="59" xfId="0" applyNumberFormat="1" applyFont="1" applyFill="1" applyBorder="1" applyAlignment="1">
      <alignment/>
    </xf>
    <xf numFmtId="164" fontId="60" fillId="35" borderId="77" xfId="0" applyNumberFormat="1" applyFont="1" applyFill="1" applyBorder="1" applyAlignment="1">
      <alignment/>
    </xf>
    <xf numFmtId="3" fontId="62" fillId="38" borderId="25" xfId="0" applyNumberFormat="1" applyFont="1" applyFill="1" applyBorder="1" applyAlignment="1">
      <alignment horizontal="right"/>
    </xf>
    <xf numFmtId="3" fontId="62" fillId="38" borderId="54" xfId="0" applyNumberFormat="1" applyFont="1" applyFill="1" applyBorder="1" applyAlignment="1">
      <alignment horizontal="right"/>
    </xf>
    <xf numFmtId="3" fontId="62" fillId="38" borderId="74" xfId="0" applyNumberFormat="1" applyFont="1" applyFill="1" applyBorder="1" applyAlignment="1">
      <alignment horizontal="right"/>
    </xf>
    <xf numFmtId="3" fontId="57" fillId="38" borderId="50" xfId="0" applyNumberFormat="1" applyFont="1" applyFill="1" applyBorder="1" applyAlignment="1">
      <alignment horizontal="right"/>
    </xf>
    <xf numFmtId="3" fontId="57" fillId="38" borderId="23" xfId="0" applyNumberFormat="1" applyFont="1" applyFill="1" applyBorder="1" applyAlignment="1">
      <alignment horizontal="right"/>
    </xf>
    <xf numFmtId="3" fontId="57" fillId="38" borderId="77" xfId="0" applyNumberFormat="1" applyFont="1" applyFill="1" applyBorder="1" applyAlignment="1">
      <alignment horizontal="right"/>
    </xf>
    <xf numFmtId="3" fontId="57" fillId="38" borderId="51" xfId="0" applyNumberFormat="1" applyFont="1" applyFill="1" applyBorder="1" applyAlignment="1">
      <alignment horizontal="right"/>
    </xf>
    <xf numFmtId="3" fontId="57" fillId="38" borderId="24" xfId="0" applyNumberFormat="1" applyFont="1" applyFill="1" applyBorder="1" applyAlignment="1">
      <alignment horizontal="right"/>
    </xf>
    <xf numFmtId="3" fontId="57" fillId="38" borderId="33" xfId="0" applyNumberFormat="1" applyFont="1" applyFill="1" applyBorder="1" applyAlignment="1">
      <alignment horizontal="right"/>
    </xf>
    <xf numFmtId="3" fontId="57" fillId="38" borderId="72" xfId="0" applyNumberFormat="1" applyFont="1" applyFill="1" applyBorder="1" applyAlignment="1">
      <alignment horizontal="right"/>
    </xf>
    <xf numFmtId="3" fontId="57" fillId="38" borderId="64" xfId="0" applyNumberFormat="1" applyFont="1" applyFill="1" applyBorder="1" applyAlignment="1">
      <alignment horizontal="right"/>
    </xf>
    <xf numFmtId="3" fontId="57" fillId="38" borderId="34" xfId="0" applyNumberFormat="1" applyFont="1" applyFill="1" applyBorder="1" applyAlignment="1">
      <alignment horizontal="right"/>
    </xf>
    <xf numFmtId="164" fontId="61" fillId="35" borderId="3" xfId="0" applyNumberFormat="1" applyFont="1" applyFill="1" applyBorder="1" applyAlignment="1">
      <alignment/>
    </xf>
    <xf numFmtId="164" fontId="61" fillId="35" borderId="43" xfId="0" applyNumberFormat="1" applyFont="1" applyFill="1" applyBorder="1" applyAlignment="1">
      <alignment/>
    </xf>
    <xf numFmtId="164" fontId="61" fillId="35" borderId="31" xfId="0" applyNumberFormat="1" applyFont="1" applyFill="1" applyBorder="1" applyAlignment="1">
      <alignment/>
    </xf>
    <xf numFmtId="164" fontId="61" fillId="35" borderId="26" xfId="0" applyNumberFormat="1" applyFont="1" applyFill="1" applyBorder="1" applyAlignment="1">
      <alignment/>
    </xf>
    <xf numFmtId="164" fontId="61" fillId="35" borderId="27" xfId="0" applyNumberFormat="1" applyFont="1" applyFill="1" applyBorder="1" applyAlignment="1">
      <alignment/>
    </xf>
    <xf numFmtId="164" fontId="61" fillId="35" borderId="33" xfId="0" applyNumberFormat="1" applyFont="1" applyFill="1" applyBorder="1" applyAlignment="1">
      <alignment/>
    </xf>
    <xf numFmtId="164" fontId="61" fillId="35" borderId="32" xfId="0" applyNumberFormat="1" applyFont="1" applyFill="1" applyBorder="1" applyAlignment="1">
      <alignment/>
    </xf>
    <xf numFmtId="164" fontId="61" fillId="35" borderId="34" xfId="0" applyNumberFormat="1" applyFont="1" applyFill="1" applyBorder="1" applyAlignment="1">
      <alignment/>
    </xf>
    <xf numFmtId="166" fontId="26" fillId="0" borderId="16" xfId="0" applyNumberFormat="1" applyFont="1" applyBorder="1" applyAlignment="1">
      <alignment horizontal="right"/>
    </xf>
    <xf numFmtId="197" fontId="83" fillId="38" borderId="18" xfId="72" applyNumberFormat="1" applyFont="1" applyFill="1" applyBorder="1" applyAlignment="1">
      <alignment horizontal="right"/>
    </xf>
    <xf numFmtId="197" fontId="83" fillId="38" borderId="58" xfId="72" applyNumberFormat="1" applyFont="1" applyFill="1" applyBorder="1" applyAlignment="1">
      <alignment horizontal="right"/>
    </xf>
    <xf numFmtId="3" fontId="83" fillId="38" borderId="57" xfId="0" applyNumberFormat="1" applyFont="1" applyFill="1" applyBorder="1" applyAlignment="1">
      <alignment horizontal="right"/>
    </xf>
    <xf numFmtId="198" fontId="83" fillId="38" borderId="25" xfId="0" applyNumberFormat="1" applyFont="1" applyFill="1" applyBorder="1" applyAlignment="1">
      <alignment/>
    </xf>
    <xf numFmtId="198" fontId="83" fillId="38" borderId="54" xfId="0" applyNumberFormat="1" applyFont="1" applyFill="1" applyBorder="1" applyAlignment="1">
      <alignment/>
    </xf>
    <xf numFmtId="198" fontId="83" fillId="38" borderId="75" xfId="0" applyNumberFormat="1" applyFont="1" applyFill="1" applyBorder="1" applyAlignment="1">
      <alignment/>
    </xf>
    <xf numFmtId="198" fontId="83" fillId="38" borderId="57" xfId="0" applyNumberFormat="1" applyFont="1" applyFill="1" applyBorder="1" applyAlignment="1">
      <alignment/>
    </xf>
    <xf numFmtId="198" fontId="83" fillId="38" borderId="74" xfId="0" applyNumberFormat="1" applyFont="1" applyFill="1" applyBorder="1" applyAlignment="1">
      <alignment/>
    </xf>
    <xf numFmtId="3" fontId="83" fillId="38" borderId="75" xfId="0" applyNumberFormat="1" applyFont="1" applyFill="1" applyBorder="1" applyAlignment="1">
      <alignment horizontal="right"/>
    </xf>
    <xf numFmtId="3" fontId="83" fillId="38" borderId="54" xfId="0" applyNumberFormat="1" applyFont="1" applyFill="1" applyBorder="1" applyAlignment="1">
      <alignment horizontal="right"/>
    </xf>
    <xf numFmtId="3" fontId="83" fillId="38" borderId="25" xfId="0" applyNumberFormat="1" applyFont="1" applyFill="1" applyBorder="1" applyAlignment="1">
      <alignment horizontal="right"/>
    </xf>
    <xf numFmtId="197" fontId="83" fillId="38" borderId="18" xfId="72" applyNumberFormat="1" applyFont="1" applyFill="1" applyBorder="1" applyAlignment="1">
      <alignment/>
    </xf>
    <xf numFmtId="197" fontId="83" fillId="38" borderId="58" xfId="72" applyNumberFormat="1" applyFont="1" applyFill="1" applyBorder="1" applyAlignment="1">
      <alignment/>
    </xf>
    <xf numFmtId="3" fontId="79" fillId="38" borderId="25" xfId="0" applyNumberFormat="1" applyFont="1" applyFill="1" applyBorder="1" applyAlignment="1">
      <alignment horizontal="right"/>
    </xf>
    <xf numFmtId="3" fontId="81" fillId="38" borderId="50" xfId="0" applyNumberFormat="1" applyFont="1" applyFill="1" applyBorder="1" applyAlignment="1">
      <alignment horizontal="right"/>
    </xf>
    <xf numFmtId="3" fontId="81" fillId="38" borderId="51" xfId="0" applyNumberFormat="1" applyFont="1" applyFill="1" applyBorder="1" applyAlignment="1">
      <alignment horizontal="right"/>
    </xf>
    <xf numFmtId="3" fontId="81" fillId="38" borderId="72" xfId="0" applyNumberFormat="1" applyFont="1" applyFill="1" applyBorder="1" applyAlignment="1">
      <alignment horizontal="right"/>
    </xf>
    <xf numFmtId="3" fontId="79" fillId="38" borderId="75" xfId="0" applyNumberFormat="1" applyFont="1" applyFill="1" applyBorder="1" applyAlignment="1">
      <alignment horizontal="right"/>
    </xf>
    <xf numFmtId="3" fontId="79" fillId="38" borderId="57" xfId="0" applyNumberFormat="1" applyFont="1" applyFill="1" applyBorder="1" applyAlignment="1">
      <alignment horizontal="right"/>
    </xf>
    <xf numFmtId="3" fontId="79" fillId="38" borderId="74" xfId="0" applyNumberFormat="1" applyFont="1" applyFill="1" applyBorder="1" applyAlignment="1">
      <alignment horizontal="right"/>
    </xf>
    <xf numFmtId="3" fontId="81" fillId="38" borderId="30" xfId="0" applyNumberFormat="1" applyFont="1" applyFill="1" applyBorder="1" applyAlignment="1">
      <alignment horizontal="right"/>
    </xf>
    <xf numFmtId="3" fontId="81" fillId="38" borderId="59" xfId="0" applyNumberFormat="1" applyFont="1" applyFill="1" applyBorder="1" applyAlignment="1">
      <alignment horizontal="right"/>
    </xf>
    <xf numFmtId="3" fontId="81" fillId="38" borderId="77" xfId="0" applyNumberFormat="1" applyFont="1" applyFill="1" applyBorder="1" applyAlignment="1">
      <alignment horizontal="right"/>
    </xf>
    <xf numFmtId="3" fontId="81" fillId="38" borderId="15" xfId="0" applyNumberFormat="1" applyFont="1" applyFill="1" applyBorder="1" applyAlignment="1">
      <alignment horizontal="right"/>
    </xf>
    <xf numFmtId="3" fontId="81" fillId="38" borderId="3" xfId="0" applyNumberFormat="1" applyFont="1" applyFill="1" applyBorder="1" applyAlignment="1">
      <alignment horizontal="right"/>
    </xf>
    <xf numFmtId="3" fontId="81" fillId="38" borderId="33" xfId="0" applyNumberFormat="1" applyFont="1" applyFill="1" applyBorder="1" applyAlignment="1">
      <alignment horizontal="right"/>
    </xf>
    <xf numFmtId="2" fontId="81" fillId="38" borderId="3" xfId="0" applyNumberFormat="1" applyFont="1" applyFill="1" applyBorder="1" applyAlignment="1">
      <alignment horizontal="right"/>
    </xf>
    <xf numFmtId="3" fontId="81" fillId="38" borderId="16" xfId="0" applyNumberFormat="1" applyFont="1" applyFill="1" applyBorder="1" applyAlignment="1">
      <alignment horizontal="right"/>
    </xf>
    <xf numFmtId="3" fontId="81" fillId="38" borderId="32" xfId="0" applyNumberFormat="1" applyFont="1" applyFill="1" applyBorder="1" applyAlignment="1">
      <alignment horizontal="right"/>
    </xf>
    <xf numFmtId="3" fontId="81" fillId="38" borderId="34" xfId="0" applyNumberFormat="1" applyFont="1" applyFill="1" applyBorder="1" applyAlignment="1">
      <alignment horizontal="right"/>
    </xf>
    <xf numFmtId="3" fontId="79" fillId="38" borderId="54" xfId="0" applyNumberFormat="1" applyFont="1" applyFill="1" applyBorder="1" applyAlignment="1">
      <alignment horizontal="right"/>
    </xf>
    <xf numFmtId="3" fontId="81" fillId="38" borderId="23" xfId="0" applyNumberFormat="1" applyFont="1" applyFill="1" applyBorder="1" applyAlignment="1">
      <alignment horizontal="right"/>
    </xf>
    <xf numFmtId="3" fontId="81" fillId="38" borderId="24" xfId="0" applyNumberFormat="1" applyFont="1" applyFill="1" applyBorder="1" applyAlignment="1">
      <alignment horizontal="right"/>
    </xf>
    <xf numFmtId="3" fontId="81" fillId="38" borderId="64" xfId="0" applyNumberFormat="1" applyFont="1" applyFill="1" applyBorder="1" applyAlignment="1">
      <alignment horizontal="right"/>
    </xf>
    <xf numFmtId="197" fontId="79" fillId="38" borderId="58" xfId="72" applyNumberFormat="1" applyFont="1" applyFill="1" applyBorder="1" applyAlignment="1">
      <alignment horizontal="right"/>
    </xf>
    <xf numFmtId="197" fontId="79" fillId="38" borderId="18" xfId="72" applyNumberFormat="1" applyFont="1" applyFill="1" applyBorder="1" applyAlignment="1">
      <alignment horizontal="right"/>
    </xf>
    <xf numFmtId="197" fontId="81" fillId="38" borderId="78" xfId="72" applyNumberFormat="1" applyFont="1" applyFill="1" applyBorder="1" applyAlignment="1">
      <alignment horizontal="right"/>
    </xf>
    <xf numFmtId="197" fontId="81" fillId="38" borderId="26" xfId="72" applyNumberFormat="1" applyFont="1" applyFill="1" applyBorder="1" applyAlignment="1">
      <alignment horizontal="right"/>
    </xf>
    <xf numFmtId="197" fontId="81" fillId="38" borderId="79" xfId="72" applyNumberFormat="1" applyFont="1" applyFill="1" applyBorder="1" applyAlignment="1">
      <alignment horizontal="right"/>
    </xf>
    <xf numFmtId="197" fontId="81" fillId="38" borderId="80" xfId="72" applyNumberFormat="1" applyFont="1" applyFill="1" applyBorder="1" applyAlignment="1">
      <alignment horizontal="right"/>
    </xf>
    <xf numFmtId="197" fontId="81" fillId="38" borderId="81" xfId="72" applyNumberFormat="1" applyFont="1" applyFill="1" applyBorder="1" applyAlignment="1">
      <alignment horizontal="right"/>
    </xf>
    <xf numFmtId="197" fontId="81" fillId="38" borderId="21" xfId="72" applyNumberFormat="1" applyFont="1" applyFill="1" applyBorder="1" applyAlignment="1">
      <alignment horizontal="right"/>
    </xf>
    <xf numFmtId="197" fontId="79" fillId="38" borderId="18" xfId="72" applyNumberFormat="1" applyFont="1" applyFill="1" applyBorder="1" applyAlignment="1">
      <alignment horizontal="right"/>
    </xf>
    <xf numFmtId="197" fontId="81" fillId="38" borderId="26" xfId="72" applyNumberFormat="1" applyFont="1" applyFill="1" applyBorder="1" applyAlignment="1">
      <alignment horizontal="right"/>
    </xf>
    <xf numFmtId="197" fontId="81" fillId="38" borderId="80" xfId="72" applyNumberFormat="1" applyFont="1" applyFill="1" applyBorder="1" applyAlignment="1">
      <alignment horizontal="right"/>
    </xf>
    <xf numFmtId="197" fontId="81" fillId="38" borderId="21" xfId="72" applyNumberFormat="1" applyFont="1" applyFill="1" applyBorder="1" applyAlignment="1">
      <alignment horizontal="right"/>
    </xf>
    <xf numFmtId="198" fontId="79" fillId="38" borderId="25" xfId="0" applyNumberFormat="1" applyFont="1" applyFill="1" applyBorder="1" applyAlignment="1">
      <alignment/>
    </xf>
    <xf numFmtId="198" fontId="79" fillId="38" borderId="75" xfId="0" applyNumberFormat="1" applyFont="1" applyFill="1" applyBorder="1" applyAlignment="1">
      <alignment/>
    </xf>
    <xf numFmtId="198" fontId="79" fillId="38" borderId="57" xfId="0" applyNumberFormat="1" applyFont="1" applyFill="1" applyBorder="1" applyAlignment="1">
      <alignment/>
    </xf>
    <xf numFmtId="197" fontId="79" fillId="38" borderId="58" xfId="72" applyNumberFormat="1" applyFont="1" applyFill="1" applyBorder="1" applyAlignment="1">
      <alignment/>
    </xf>
    <xf numFmtId="197" fontId="79" fillId="38" borderId="18" xfId="72" applyNumberFormat="1" applyFont="1" applyFill="1" applyBorder="1" applyAlignment="1">
      <alignment/>
    </xf>
    <xf numFmtId="198" fontId="81" fillId="38" borderId="50" xfId="0" applyNumberFormat="1" applyFont="1" applyFill="1" applyBorder="1" applyAlignment="1">
      <alignment/>
    </xf>
    <xf numFmtId="198" fontId="81" fillId="38" borderId="30" xfId="0" applyNumberFormat="1" applyFont="1" applyFill="1" applyBorder="1" applyAlignment="1">
      <alignment/>
    </xf>
    <xf numFmtId="198" fontId="81" fillId="38" borderId="59" xfId="0" applyNumberFormat="1" applyFont="1" applyFill="1" applyBorder="1" applyAlignment="1">
      <alignment/>
    </xf>
    <xf numFmtId="197" fontId="81" fillId="38" borderId="78" xfId="72" applyNumberFormat="1" applyFont="1" applyFill="1" applyBorder="1" applyAlignment="1">
      <alignment/>
    </xf>
    <xf numFmtId="197" fontId="81" fillId="38" borderId="26" xfId="72" applyNumberFormat="1" applyFont="1" applyFill="1" applyBorder="1" applyAlignment="1">
      <alignment/>
    </xf>
    <xf numFmtId="198" fontId="81" fillId="38" borderId="51" xfId="0" applyNumberFormat="1" applyFont="1" applyFill="1" applyBorder="1" applyAlignment="1">
      <alignment/>
    </xf>
    <xf numFmtId="198" fontId="81" fillId="38" borderId="15" xfId="0" applyNumberFormat="1" applyFont="1" applyFill="1" applyBorder="1" applyAlignment="1">
      <alignment/>
    </xf>
    <xf numFmtId="198" fontId="81" fillId="38" borderId="3" xfId="0" applyNumberFormat="1" applyFont="1" applyFill="1" applyBorder="1" applyAlignment="1">
      <alignment/>
    </xf>
    <xf numFmtId="197" fontId="81" fillId="38" borderId="79" xfId="72" applyNumberFormat="1" applyFont="1" applyFill="1" applyBorder="1" applyAlignment="1">
      <alignment/>
    </xf>
    <xf numFmtId="197" fontId="81" fillId="38" borderId="80" xfId="72" applyNumberFormat="1" applyFont="1" applyFill="1" applyBorder="1" applyAlignment="1">
      <alignment/>
    </xf>
    <xf numFmtId="198" fontId="81" fillId="38" borderId="16" xfId="0" applyNumberFormat="1" applyFont="1" applyFill="1" applyBorder="1" applyAlignment="1">
      <alignment/>
    </xf>
    <xf numFmtId="198" fontId="81" fillId="38" borderId="32" xfId="0" applyNumberFormat="1" applyFont="1" applyFill="1" applyBorder="1" applyAlignment="1">
      <alignment/>
    </xf>
    <xf numFmtId="197" fontId="81" fillId="38" borderId="81" xfId="72" applyNumberFormat="1" applyFont="1" applyFill="1" applyBorder="1" applyAlignment="1">
      <alignment/>
    </xf>
    <xf numFmtId="197" fontId="81" fillId="38" borderId="21" xfId="72" applyNumberFormat="1" applyFont="1" applyFill="1" applyBorder="1" applyAlignment="1">
      <alignment/>
    </xf>
    <xf numFmtId="198" fontId="81" fillId="38" borderId="72" xfId="0" applyNumberFormat="1" applyFont="1" applyFill="1" applyBorder="1" applyAlignment="1">
      <alignment/>
    </xf>
    <xf numFmtId="198" fontId="79" fillId="38" borderId="74" xfId="0" applyNumberFormat="1" applyFont="1" applyFill="1" applyBorder="1" applyAlignment="1">
      <alignment/>
    </xf>
    <xf numFmtId="198" fontId="81" fillId="38" borderId="77" xfId="0" applyNumberFormat="1" applyFont="1" applyFill="1" applyBorder="1" applyAlignment="1">
      <alignment/>
    </xf>
    <xf numFmtId="198" fontId="81" fillId="38" borderId="33" xfId="0" applyNumberFormat="1" applyFont="1" applyFill="1" applyBorder="1" applyAlignment="1">
      <alignment/>
    </xf>
    <xf numFmtId="198" fontId="81" fillId="38" borderId="34" xfId="0" applyNumberFormat="1" applyFont="1" applyFill="1" applyBorder="1" applyAlignment="1">
      <alignment/>
    </xf>
    <xf numFmtId="198" fontId="79" fillId="38" borderId="54" xfId="0" applyNumberFormat="1" applyFont="1" applyFill="1" applyBorder="1" applyAlignment="1">
      <alignment/>
    </xf>
    <xf numFmtId="198" fontId="81" fillId="38" borderId="23" xfId="0" applyNumberFormat="1" applyFont="1" applyFill="1" applyBorder="1" applyAlignment="1">
      <alignment/>
    </xf>
    <xf numFmtId="198" fontId="81" fillId="38" borderId="24" xfId="0" applyNumberFormat="1" applyFont="1" applyFill="1" applyBorder="1" applyAlignment="1">
      <alignment/>
    </xf>
    <xf numFmtId="198" fontId="81" fillId="38" borderId="64" xfId="0" applyNumberFormat="1" applyFont="1" applyFill="1" applyBorder="1" applyAlignment="1">
      <alignment/>
    </xf>
    <xf numFmtId="197" fontId="79" fillId="38" borderId="18" xfId="72" applyNumberFormat="1" applyFont="1" applyFill="1" applyBorder="1" applyAlignment="1">
      <alignment/>
    </xf>
    <xf numFmtId="197" fontId="81" fillId="38" borderId="26" xfId="72" applyNumberFormat="1" applyFont="1" applyFill="1" applyBorder="1" applyAlignment="1">
      <alignment/>
    </xf>
    <xf numFmtId="197" fontId="81" fillId="38" borderId="80" xfId="72" applyNumberFormat="1" applyFont="1" applyFill="1" applyBorder="1" applyAlignment="1">
      <alignment/>
    </xf>
    <xf numFmtId="197" fontId="81" fillId="38" borderId="21" xfId="72" applyNumberFormat="1" applyFont="1" applyFill="1" applyBorder="1" applyAlignment="1">
      <alignment/>
    </xf>
    <xf numFmtId="198" fontId="79" fillId="38" borderId="25" xfId="0" applyNumberFormat="1" applyFont="1" applyFill="1" applyBorder="1" applyAlignment="1">
      <alignment/>
    </xf>
    <xf numFmtId="198" fontId="79" fillId="38" borderId="75" xfId="0" applyNumberFormat="1" applyFont="1" applyFill="1" applyBorder="1" applyAlignment="1">
      <alignment/>
    </xf>
    <xf numFmtId="198" fontId="79" fillId="38" borderId="57" xfId="0" applyNumberFormat="1" applyFont="1" applyFill="1" applyBorder="1" applyAlignment="1">
      <alignment/>
    </xf>
    <xf numFmtId="197" fontId="79" fillId="38" borderId="58" xfId="72" applyNumberFormat="1" applyFont="1" applyFill="1" applyBorder="1" applyAlignment="1">
      <alignment/>
    </xf>
    <xf numFmtId="197" fontId="79" fillId="38" borderId="18" xfId="72" applyNumberFormat="1" applyFont="1" applyFill="1" applyBorder="1" applyAlignment="1">
      <alignment/>
    </xf>
    <xf numFmtId="198" fontId="81" fillId="38" borderId="50" xfId="0" applyNumberFormat="1" applyFont="1" applyFill="1" applyBorder="1" applyAlignment="1">
      <alignment/>
    </xf>
    <xf numFmtId="198" fontId="81" fillId="38" borderId="30" xfId="0" applyNumberFormat="1" applyFont="1" applyFill="1" applyBorder="1" applyAlignment="1">
      <alignment/>
    </xf>
    <xf numFmtId="198" fontId="81" fillId="38" borderId="59" xfId="0" applyNumberFormat="1" applyFont="1" applyFill="1" applyBorder="1" applyAlignment="1">
      <alignment/>
    </xf>
    <xf numFmtId="197" fontId="81" fillId="38" borderId="78" xfId="72" applyNumberFormat="1" applyFont="1" applyFill="1" applyBorder="1" applyAlignment="1">
      <alignment/>
    </xf>
    <xf numFmtId="197" fontId="81" fillId="38" borderId="26" xfId="72" applyNumberFormat="1" applyFont="1" applyFill="1" applyBorder="1" applyAlignment="1">
      <alignment/>
    </xf>
    <xf numFmtId="198" fontId="81" fillId="38" borderId="51" xfId="0" applyNumberFormat="1" applyFont="1" applyFill="1" applyBorder="1" applyAlignment="1">
      <alignment/>
    </xf>
    <xf numFmtId="198" fontId="81" fillId="38" borderId="15" xfId="0" applyNumberFormat="1" applyFont="1" applyFill="1" applyBorder="1" applyAlignment="1">
      <alignment/>
    </xf>
    <xf numFmtId="198" fontId="81" fillId="38" borderId="3" xfId="0" applyNumberFormat="1" applyFont="1" applyFill="1" applyBorder="1" applyAlignment="1">
      <alignment/>
    </xf>
    <xf numFmtId="197" fontId="81" fillId="38" borderId="79" xfId="72" applyNumberFormat="1" applyFont="1" applyFill="1" applyBorder="1" applyAlignment="1">
      <alignment/>
    </xf>
    <xf numFmtId="197" fontId="81" fillId="38" borderId="80" xfId="72" applyNumberFormat="1" applyFont="1" applyFill="1" applyBorder="1" applyAlignment="1">
      <alignment/>
    </xf>
    <xf numFmtId="198" fontId="81" fillId="38" borderId="16" xfId="0" applyNumberFormat="1" applyFont="1" applyFill="1" applyBorder="1" applyAlignment="1">
      <alignment/>
    </xf>
    <xf numFmtId="198" fontId="81" fillId="38" borderId="32" xfId="0" applyNumberFormat="1" applyFont="1" applyFill="1" applyBorder="1" applyAlignment="1">
      <alignment/>
    </xf>
    <xf numFmtId="197" fontId="81" fillId="38" borderId="81" xfId="72" applyNumberFormat="1" applyFont="1" applyFill="1" applyBorder="1" applyAlignment="1">
      <alignment/>
    </xf>
    <xf numFmtId="197" fontId="81" fillId="38" borderId="21" xfId="72" applyNumberFormat="1" applyFont="1" applyFill="1" applyBorder="1" applyAlignment="1">
      <alignment/>
    </xf>
    <xf numFmtId="198" fontId="81" fillId="38" borderId="72" xfId="0" applyNumberFormat="1" applyFont="1" applyFill="1" applyBorder="1" applyAlignment="1">
      <alignment/>
    </xf>
    <xf numFmtId="198" fontId="79" fillId="38" borderId="74" xfId="0" applyNumberFormat="1" applyFont="1" applyFill="1" applyBorder="1" applyAlignment="1">
      <alignment/>
    </xf>
    <xf numFmtId="198" fontId="81" fillId="38" borderId="77" xfId="0" applyNumberFormat="1" applyFont="1" applyFill="1" applyBorder="1" applyAlignment="1">
      <alignment/>
    </xf>
    <xf numFmtId="198" fontId="81" fillId="38" borderId="33" xfId="0" applyNumberFormat="1" applyFont="1" applyFill="1" applyBorder="1" applyAlignment="1">
      <alignment/>
    </xf>
    <xf numFmtId="198" fontId="81" fillId="38" borderId="34" xfId="0" applyNumberFormat="1" applyFont="1" applyFill="1" applyBorder="1" applyAlignment="1">
      <alignment/>
    </xf>
    <xf numFmtId="198" fontId="79" fillId="38" borderId="54" xfId="0" applyNumberFormat="1" applyFont="1" applyFill="1" applyBorder="1" applyAlignment="1">
      <alignment/>
    </xf>
    <xf numFmtId="198" fontId="81" fillId="38" borderId="23" xfId="0" applyNumberFormat="1" applyFont="1" applyFill="1" applyBorder="1" applyAlignment="1">
      <alignment/>
    </xf>
    <xf numFmtId="198" fontId="81" fillId="38" borderId="24" xfId="0" applyNumberFormat="1" applyFont="1" applyFill="1" applyBorder="1" applyAlignment="1">
      <alignment/>
    </xf>
    <xf numFmtId="198" fontId="81" fillId="38" borderId="64" xfId="0" applyNumberFormat="1" applyFont="1" applyFill="1" applyBorder="1" applyAlignment="1">
      <alignment/>
    </xf>
    <xf numFmtId="198" fontId="103" fillId="0" borderId="15" xfId="0" applyNumberFormat="1" applyFont="1" applyFill="1" applyBorder="1" applyAlignment="1">
      <alignment horizontal="right"/>
    </xf>
    <xf numFmtId="198" fontId="103" fillId="0" borderId="33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horizontal="right"/>
    </xf>
    <xf numFmtId="3" fontId="26" fillId="0" borderId="34" xfId="0" applyNumberFormat="1" applyFont="1" applyBorder="1" applyAlignment="1">
      <alignment horizontal="right"/>
    </xf>
    <xf numFmtId="3" fontId="0" fillId="0" borderId="37" xfId="0" applyNumberFormat="1" applyBorder="1" applyAlignment="1">
      <alignment/>
    </xf>
    <xf numFmtId="0" fontId="0" fillId="0" borderId="34" xfId="0" applyBorder="1" applyAlignment="1">
      <alignment/>
    </xf>
    <xf numFmtId="3" fontId="79" fillId="38" borderId="40" xfId="0" applyNumberFormat="1" applyFont="1" applyFill="1" applyBorder="1" applyAlignment="1">
      <alignment horizontal="right"/>
    </xf>
    <xf numFmtId="198" fontId="79" fillId="38" borderId="40" xfId="0" applyNumberFormat="1" applyFont="1" applyFill="1" applyBorder="1" applyAlignment="1">
      <alignment/>
    </xf>
    <xf numFmtId="198" fontId="79" fillId="38" borderId="43" xfId="0" applyNumberFormat="1" applyFont="1" applyFill="1" applyBorder="1" applyAlignment="1">
      <alignment/>
    </xf>
    <xf numFmtId="198" fontId="103" fillId="0" borderId="3" xfId="0" applyNumberFormat="1" applyFont="1" applyFill="1" applyBorder="1" applyAlignment="1">
      <alignment horizontal="right"/>
    </xf>
    <xf numFmtId="3" fontId="79" fillId="38" borderId="43" xfId="0" applyNumberFormat="1" applyFont="1" applyFill="1" applyBorder="1" applyAlignment="1">
      <alignment horizontal="right"/>
    </xf>
    <xf numFmtId="198" fontId="79" fillId="38" borderId="31" xfId="0" applyNumberFormat="1" applyFont="1" applyFill="1" applyBorder="1" applyAlignment="1">
      <alignment/>
    </xf>
    <xf numFmtId="198" fontId="79" fillId="38" borderId="55" xfId="0" applyNumberFormat="1" applyFont="1" applyFill="1" applyBorder="1" applyAlignment="1">
      <alignment/>
    </xf>
    <xf numFmtId="198" fontId="79" fillId="38" borderId="14" xfId="0" applyNumberFormat="1" applyFont="1" applyFill="1" applyBorder="1" applyAlignment="1">
      <alignment/>
    </xf>
    <xf numFmtId="3" fontId="79" fillId="38" borderId="38" xfId="0" applyNumberFormat="1" applyFont="1" applyFill="1" applyBorder="1" applyAlignment="1">
      <alignment horizontal="right"/>
    </xf>
    <xf numFmtId="198" fontId="103" fillId="0" borderId="69" xfId="0" applyNumberFormat="1" applyFont="1" applyFill="1" applyBorder="1" applyAlignment="1">
      <alignment horizontal="right"/>
    </xf>
    <xf numFmtId="198" fontId="79" fillId="38" borderId="38" xfId="0" applyNumberFormat="1" applyFont="1" applyFill="1" applyBorder="1" applyAlignment="1">
      <alignment/>
    </xf>
    <xf numFmtId="164" fontId="26" fillId="0" borderId="69" xfId="0" applyNumberFormat="1" applyFont="1" applyBorder="1" applyAlignment="1">
      <alignment horizontal="right"/>
    </xf>
    <xf numFmtId="166" fontId="26" fillId="0" borderId="82" xfId="0" applyNumberFormat="1" applyFont="1" applyBorder="1" applyAlignment="1">
      <alignment horizontal="right"/>
    </xf>
    <xf numFmtId="3" fontId="26" fillId="0" borderId="49" xfId="0" applyNumberFormat="1" applyFont="1" applyBorder="1" applyAlignment="1">
      <alignment horizontal="right"/>
    </xf>
    <xf numFmtId="198" fontId="102" fillId="0" borderId="39" xfId="0" applyNumberFormat="1" applyFont="1" applyFill="1" applyBorder="1" applyAlignment="1">
      <alignment/>
    </xf>
    <xf numFmtId="198" fontId="102" fillId="0" borderId="43" xfId="0" applyNumberFormat="1" applyFont="1" applyFill="1" applyBorder="1" applyAlignment="1">
      <alignment/>
    </xf>
    <xf numFmtId="198" fontId="102" fillId="0" borderId="4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66" fontId="26" fillId="0" borderId="53" xfId="0" applyNumberFormat="1" applyFont="1" applyBorder="1" applyAlignment="1">
      <alignment horizontal="right"/>
    </xf>
    <xf numFmtId="3" fontId="26" fillId="0" borderId="44" xfId="0" applyNumberFormat="1" applyFont="1" applyBorder="1" applyAlignment="1">
      <alignment horizontal="right"/>
    </xf>
    <xf numFmtId="3" fontId="26" fillId="0" borderId="44" xfId="0" applyNumberFormat="1" applyFont="1" applyFill="1" applyBorder="1" applyAlignment="1">
      <alignment horizontal="right"/>
    </xf>
    <xf numFmtId="3" fontId="26" fillId="0" borderId="5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3" fontId="79" fillId="38" borderId="14" xfId="0" applyNumberFormat="1" applyFont="1" applyFill="1" applyBorder="1" applyAlignment="1">
      <alignment horizontal="right"/>
    </xf>
    <xf numFmtId="3" fontId="79" fillId="38" borderId="31" xfId="0" applyNumberFormat="1" applyFont="1" applyFill="1" applyBorder="1" applyAlignment="1">
      <alignment horizontal="right"/>
    </xf>
    <xf numFmtId="0" fontId="48" fillId="0" borderId="12" xfId="0" applyFont="1" applyBorder="1" applyAlignment="1">
      <alignment/>
    </xf>
    <xf numFmtId="0" fontId="48" fillId="0" borderId="25" xfId="0" applyFont="1" applyBorder="1" applyAlignment="1">
      <alignment horizontal="left"/>
    </xf>
    <xf numFmtId="0" fontId="26" fillId="0" borderId="83" xfId="0" applyFont="1" applyBorder="1" applyAlignment="1">
      <alignment horizontal="left"/>
    </xf>
    <xf numFmtId="0" fontId="21" fillId="35" borderId="54" xfId="0" applyFont="1" applyFill="1" applyBorder="1" applyAlignment="1">
      <alignment horizontal="left" vertical="center" wrapText="1"/>
    </xf>
    <xf numFmtId="198" fontId="81" fillId="38" borderId="30" xfId="0" applyNumberFormat="1" applyFont="1" applyFill="1" applyBorder="1" applyAlignment="1">
      <alignment horizontal="right"/>
    </xf>
    <xf numFmtId="198" fontId="81" fillId="38" borderId="79" xfId="0" applyNumberFormat="1" applyFont="1" applyFill="1" applyBorder="1" applyAlignment="1">
      <alignment horizontal="right"/>
    </xf>
    <xf numFmtId="198" fontId="81" fillId="38" borderId="59" xfId="0" applyNumberFormat="1" applyFont="1" applyFill="1" applyBorder="1" applyAlignment="1">
      <alignment horizontal="right"/>
    </xf>
    <xf numFmtId="3" fontId="79" fillId="38" borderId="74" xfId="0" applyNumberFormat="1" applyFont="1" applyFill="1" applyBorder="1" applyAlignment="1">
      <alignment horizontal="right"/>
    </xf>
    <xf numFmtId="198" fontId="81" fillId="38" borderId="77" xfId="0" applyNumberFormat="1" applyFont="1" applyFill="1" applyBorder="1" applyAlignment="1">
      <alignment horizontal="right"/>
    </xf>
    <xf numFmtId="198" fontId="81" fillId="38" borderId="23" xfId="0" applyNumberFormat="1" applyFont="1" applyFill="1" applyBorder="1" applyAlignment="1">
      <alignment horizontal="right"/>
    </xf>
    <xf numFmtId="198" fontId="106" fillId="0" borderId="23" xfId="57" applyNumberFormat="1" applyFont="1" applyFill="1" applyBorder="1" applyAlignment="1">
      <alignment horizontal="right"/>
      <protection/>
    </xf>
    <xf numFmtId="198" fontId="106" fillId="0" borderId="30" xfId="57" applyNumberFormat="1" applyFont="1" applyFill="1" applyBorder="1" applyAlignment="1">
      <alignment horizontal="right"/>
      <protection/>
    </xf>
    <xf numFmtId="198" fontId="106" fillId="0" borderId="59" xfId="57" applyNumberFormat="1" applyFont="1" applyFill="1" applyBorder="1" applyAlignment="1">
      <alignment horizontal="right"/>
      <protection/>
    </xf>
    <xf numFmtId="198" fontId="106" fillId="0" borderId="77" xfId="57" applyNumberFormat="1" applyFont="1" applyFill="1" applyBorder="1" applyAlignment="1">
      <alignment horizontal="right"/>
      <protection/>
    </xf>
    <xf numFmtId="198" fontId="106" fillId="0" borderId="3" xfId="57" applyNumberFormat="1" applyFont="1" applyFill="1" applyBorder="1" applyAlignment="1">
      <alignment horizontal="right"/>
      <protection/>
    </xf>
    <xf numFmtId="198" fontId="106" fillId="0" borderId="33" xfId="57" applyNumberFormat="1" applyFont="1" applyFill="1" applyBorder="1" applyAlignment="1">
      <alignment horizontal="right"/>
      <protection/>
    </xf>
    <xf numFmtId="198" fontId="103" fillId="0" borderId="3" xfId="57" applyNumberFormat="1" applyFont="1" applyFill="1" applyBorder="1" applyAlignment="1">
      <alignment horizontal="right"/>
      <protection/>
    </xf>
    <xf numFmtId="198" fontId="79" fillId="38" borderId="59" xfId="0" applyNumberFormat="1" applyFont="1" applyFill="1" applyBorder="1" applyAlignment="1">
      <alignment horizontal="right"/>
    </xf>
    <xf numFmtId="3" fontId="102" fillId="0" borderId="57" xfId="0" applyNumberFormat="1" applyFont="1" applyFill="1" applyBorder="1" applyAlignment="1">
      <alignment/>
    </xf>
    <xf numFmtId="3" fontId="79" fillId="36" borderId="59" xfId="0" applyNumberFormat="1" applyFont="1" applyFill="1" applyBorder="1" applyAlignment="1">
      <alignment horizontal="right"/>
    </xf>
    <xf numFmtId="4" fontId="48" fillId="37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/>
    </xf>
    <xf numFmtId="4" fontId="56" fillId="36" borderId="3" xfId="0" applyNumberFormat="1" applyFont="1" applyFill="1" applyBorder="1" applyAlignment="1">
      <alignment horizontal="right"/>
    </xf>
    <xf numFmtId="4" fontId="56" fillId="0" borderId="3" xfId="0" applyNumberFormat="1" applyFont="1" applyFill="1" applyBorder="1" applyAlignment="1">
      <alignment horizontal="right"/>
    </xf>
    <xf numFmtId="4" fontId="56" fillId="36" borderId="3" xfId="0" applyNumberFormat="1" applyFont="1" applyFill="1" applyBorder="1" applyAlignment="1">
      <alignment/>
    </xf>
    <xf numFmtId="4" fontId="56" fillId="0" borderId="3" xfId="0" applyNumberFormat="1" applyFont="1" applyFill="1" applyBorder="1" applyAlignment="1">
      <alignment/>
    </xf>
    <xf numFmtId="4" fontId="48" fillId="35" borderId="3" xfId="0" applyNumberFormat="1" applyFont="1" applyFill="1" applyBorder="1" applyAlignment="1">
      <alignment horizontal="right"/>
    </xf>
    <xf numFmtId="4" fontId="48" fillId="36" borderId="3" xfId="0" applyNumberFormat="1" applyFont="1" applyFill="1" applyBorder="1" applyAlignment="1">
      <alignment horizontal="right"/>
    </xf>
    <xf numFmtId="0" fontId="21" fillId="36" borderId="30" xfId="0" applyFont="1" applyFill="1" applyBorder="1" applyAlignment="1">
      <alignment horizontal="right"/>
    </xf>
    <xf numFmtId="198" fontId="79" fillId="38" borderId="31" xfId="0" applyNumberFormat="1" applyFont="1" applyFill="1" applyBorder="1" applyAlignment="1">
      <alignment horizontal="right"/>
    </xf>
    <xf numFmtId="198" fontId="79" fillId="38" borderId="55" xfId="0" applyNumberFormat="1" applyFont="1" applyFill="1" applyBorder="1" applyAlignment="1">
      <alignment horizontal="right"/>
    </xf>
    <xf numFmtId="198" fontId="103" fillId="0" borderId="33" xfId="57" applyNumberFormat="1" applyFont="1" applyFill="1" applyBorder="1" applyAlignment="1">
      <alignment horizontal="right"/>
      <protection/>
    </xf>
    <xf numFmtId="198" fontId="79" fillId="38" borderId="78" xfId="0" applyNumberFormat="1" applyFont="1" applyFill="1" applyBorder="1" applyAlignment="1">
      <alignment horizontal="right"/>
    </xf>
    <xf numFmtId="198" fontId="103" fillId="0" borderId="69" xfId="57" applyNumberFormat="1" applyFont="1" applyFill="1" applyBorder="1" applyAlignment="1">
      <alignment horizontal="right"/>
      <protection/>
    </xf>
    <xf numFmtId="4" fontId="48" fillId="35" borderId="69" xfId="0" applyNumberFormat="1" applyFont="1" applyFill="1" applyBorder="1" applyAlignment="1">
      <alignment/>
    </xf>
    <xf numFmtId="4" fontId="48" fillId="35" borderId="84" xfId="0" applyNumberFormat="1" applyFont="1" applyFill="1" applyBorder="1" applyAlignment="1">
      <alignment/>
    </xf>
    <xf numFmtId="3" fontId="81" fillId="38" borderId="58" xfId="0" applyNumberFormat="1" applyFont="1" applyFill="1" applyBorder="1" applyAlignment="1">
      <alignment horizontal="right"/>
    </xf>
    <xf numFmtId="198" fontId="81" fillId="38" borderId="80" xfId="0" applyNumberFormat="1" applyFont="1" applyFill="1" applyBorder="1" applyAlignment="1">
      <alignment horizontal="right"/>
    </xf>
    <xf numFmtId="198" fontId="106" fillId="0" borderId="80" xfId="57" applyNumberFormat="1" applyFont="1" applyFill="1" applyBorder="1" applyAlignment="1">
      <alignment horizontal="right"/>
      <protection/>
    </xf>
    <xf numFmtId="198" fontId="106" fillId="0" borderId="69" xfId="57" applyNumberFormat="1" applyFont="1" applyFill="1" applyBorder="1" applyAlignment="1">
      <alignment horizontal="right"/>
      <protection/>
    </xf>
    <xf numFmtId="4" fontId="48" fillId="37" borderId="69" xfId="0" applyNumberFormat="1" applyFont="1" applyFill="1" applyBorder="1" applyAlignment="1">
      <alignment horizontal="right"/>
    </xf>
    <xf numFmtId="4" fontId="26" fillId="37" borderId="69" xfId="0" applyNumberFormat="1" applyFont="1" applyFill="1" applyBorder="1" applyAlignment="1">
      <alignment/>
    </xf>
    <xf numFmtId="4" fontId="48" fillId="37" borderId="69" xfId="0" applyNumberFormat="1" applyFont="1" applyFill="1" applyBorder="1" applyAlignment="1">
      <alignment/>
    </xf>
    <xf numFmtId="4" fontId="48" fillId="37" borderId="84" xfId="0" applyNumberFormat="1" applyFont="1" applyFill="1" applyBorder="1" applyAlignment="1">
      <alignment/>
    </xf>
    <xf numFmtId="4" fontId="48" fillId="0" borderId="69" xfId="0" applyNumberFormat="1" applyFont="1" applyFill="1" applyBorder="1" applyAlignment="1">
      <alignment/>
    </xf>
    <xf numFmtId="4" fontId="48" fillId="0" borderId="84" xfId="0" applyNumberFormat="1" applyFont="1" applyFill="1" applyBorder="1" applyAlignment="1">
      <alignment/>
    </xf>
    <xf numFmtId="4" fontId="56" fillId="35" borderId="69" xfId="0" applyNumberFormat="1" applyFont="1" applyFill="1" applyBorder="1" applyAlignment="1">
      <alignment horizontal="right"/>
    </xf>
    <xf numFmtId="4" fontId="49" fillId="35" borderId="69" xfId="0" applyNumberFormat="1" applyFont="1" applyFill="1" applyBorder="1" applyAlignment="1">
      <alignment/>
    </xf>
    <xf numFmtId="4" fontId="56" fillId="35" borderId="69" xfId="0" applyNumberFormat="1" applyFont="1" applyFill="1" applyBorder="1" applyAlignment="1">
      <alignment/>
    </xf>
    <xf numFmtId="4" fontId="48" fillId="35" borderId="69" xfId="0" applyNumberFormat="1" applyFont="1" applyFill="1" applyBorder="1" applyAlignment="1">
      <alignment horizontal="right"/>
    </xf>
    <xf numFmtId="4" fontId="26" fillId="35" borderId="69" xfId="0" applyNumberFormat="1" applyFont="1" applyFill="1" applyBorder="1" applyAlignment="1">
      <alignment/>
    </xf>
    <xf numFmtId="4" fontId="48" fillId="35" borderId="70" xfId="0" applyNumberFormat="1" applyFont="1" applyFill="1" applyBorder="1" applyAlignment="1">
      <alignment/>
    </xf>
    <xf numFmtId="0" fontId="7" fillId="37" borderId="83" xfId="0" applyFont="1" applyFill="1" applyBorder="1" applyAlignment="1">
      <alignment horizontal="left"/>
    </xf>
    <xf numFmtId="0" fontId="7" fillId="35" borderId="83" xfId="0" applyFont="1" applyFill="1" applyBorder="1" applyAlignment="1">
      <alignment horizontal="left"/>
    </xf>
    <xf numFmtId="0" fontId="7" fillId="36" borderId="83" xfId="0" applyFont="1" applyFill="1" applyBorder="1" applyAlignment="1">
      <alignment horizontal="left"/>
    </xf>
    <xf numFmtId="198" fontId="106" fillId="0" borderId="15" xfId="57" applyNumberFormat="1" applyFont="1" applyFill="1" applyBorder="1" applyAlignment="1">
      <alignment horizontal="right"/>
      <protection/>
    </xf>
    <xf numFmtId="198" fontId="106" fillId="0" borderId="3" xfId="57" applyNumberFormat="1" applyFont="1" applyFill="1" applyBorder="1" applyAlignment="1">
      <alignment horizontal="right"/>
      <protection/>
    </xf>
    <xf numFmtId="198" fontId="106" fillId="0" borderId="33" xfId="57" applyNumberFormat="1" applyFont="1" applyFill="1" applyBorder="1" applyAlignment="1">
      <alignment horizontal="right"/>
      <protection/>
    </xf>
    <xf numFmtId="4" fontId="80" fillId="37" borderId="3" xfId="0" applyNumberFormat="1" applyFont="1" applyFill="1" applyBorder="1" applyAlignment="1">
      <alignment horizontal="right"/>
    </xf>
    <xf numFmtId="4" fontId="80" fillId="0" borderId="3" xfId="0" applyNumberFormat="1" applyFont="1" applyFill="1" applyBorder="1" applyAlignment="1">
      <alignment horizontal="right"/>
    </xf>
    <xf numFmtId="4" fontId="82" fillId="0" borderId="3" xfId="0" applyNumberFormat="1" applyFont="1" applyFill="1" applyBorder="1" applyAlignment="1">
      <alignment horizontal="right"/>
    </xf>
    <xf numFmtId="4" fontId="82" fillId="36" borderId="3" xfId="0" applyNumberFormat="1" applyFont="1" applyFill="1" applyBorder="1" applyAlignment="1">
      <alignment horizontal="right"/>
    </xf>
    <xf numFmtId="4" fontId="82" fillId="36" borderId="3" xfId="0" applyNumberFormat="1" applyFont="1" applyFill="1" applyBorder="1" applyAlignment="1">
      <alignment/>
    </xf>
    <xf numFmtId="4" fontId="80" fillId="36" borderId="3" xfId="0" applyNumberFormat="1" applyFont="1" applyFill="1" applyBorder="1" applyAlignment="1">
      <alignment horizontal="right"/>
    </xf>
    <xf numFmtId="4" fontId="80" fillId="36" borderId="3" xfId="0" applyNumberFormat="1" applyFont="1" applyFill="1" applyBorder="1" applyAlignment="1">
      <alignment/>
    </xf>
    <xf numFmtId="0" fontId="21" fillId="35" borderId="54" xfId="0" applyFont="1" applyFill="1" applyBorder="1" applyAlignment="1">
      <alignment vertical="center" wrapText="1"/>
    </xf>
    <xf numFmtId="3" fontId="106" fillId="0" borderId="57" xfId="0" applyNumberFormat="1" applyFont="1" applyFill="1" applyBorder="1" applyAlignment="1">
      <alignment/>
    </xf>
    <xf numFmtId="3" fontId="80" fillId="38" borderId="74" xfId="0" applyNumberFormat="1" applyFont="1" applyFill="1" applyBorder="1" applyAlignment="1">
      <alignment horizontal="right"/>
    </xf>
    <xf numFmtId="3" fontId="107" fillId="0" borderId="57" xfId="0" applyNumberFormat="1" applyFont="1" applyFill="1" applyBorder="1" applyAlignment="1">
      <alignment/>
    </xf>
    <xf numFmtId="198" fontId="79" fillId="38" borderId="14" xfId="0" applyNumberFormat="1" applyFont="1" applyFill="1" applyBorder="1" applyAlignment="1">
      <alignment horizontal="right"/>
    </xf>
    <xf numFmtId="198" fontId="103" fillId="0" borderId="15" xfId="57" applyNumberFormat="1" applyFont="1" applyFill="1" applyBorder="1" applyAlignment="1">
      <alignment horizontal="right"/>
      <protection/>
    </xf>
    <xf numFmtId="3" fontId="106" fillId="0" borderId="75" xfId="0" applyNumberFormat="1" applyFont="1" applyFill="1" applyBorder="1" applyAlignment="1">
      <alignment/>
    </xf>
    <xf numFmtId="3" fontId="107" fillId="0" borderId="75" xfId="0" applyNumberFormat="1" applyFont="1" applyFill="1" applyBorder="1" applyAlignment="1">
      <alignment/>
    </xf>
    <xf numFmtId="4" fontId="80" fillId="37" borderId="15" xfId="0" applyNumberFormat="1" applyFont="1" applyFill="1" applyBorder="1" applyAlignment="1">
      <alignment horizontal="right"/>
    </xf>
    <xf numFmtId="0" fontId="83" fillId="37" borderId="33" xfId="0" applyFont="1" applyFill="1" applyBorder="1" applyAlignment="1">
      <alignment horizontal="right"/>
    </xf>
    <xf numFmtId="0" fontId="80" fillId="37" borderId="33" xfId="0" applyFont="1" applyFill="1" applyBorder="1" applyAlignment="1">
      <alignment/>
    </xf>
    <xf numFmtId="0" fontId="83" fillId="37" borderId="33" xfId="0" applyFont="1" applyFill="1" applyBorder="1" applyAlignment="1">
      <alignment/>
    </xf>
    <xf numFmtId="0" fontId="83" fillId="37" borderId="67" xfId="0" applyFont="1" applyFill="1" applyBorder="1" applyAlignment="1">
      <alignment/>
    </xf>
    <xf numFmtId="4" fontId="82" fillId="0" borderId="15" xfId="0" applyNumberFormat="1" applyFont="1" applyFill="1" applyBorder="1" applyAlignment="1">
      <alignment horizontal="right"/>
    </xf>
    <xf numFmtId="0" fontId="55" fillId="36" borderId="33" xfId="0" applyFont="1" applyFill="1" applyBorder="1" applyAlignment="1">
      <alignment horizontal="right"/>
    </xf>
    <xf numFmtId="0" fontId="82" fillId="36" borderId="33" xfId="0" applyFont="1" applyFill="1" applyBorder="1" applyAlignment="1">
      <alignment/>
    </xf>
    <xf numFmtId="0" fontId="55" fillId="36" borderId="33" xfId="0" applyFont="1" applyFill="1" applyBorder="1" applyAlignment="1">
      <alignment/>
    </xf>
    <xf numFmtId="4" fontId="80" fillId="0" borderId="15" xfId="0" applyNumberFormat="1" applyFont="1" applyFill="1" applyBorder="1" applyAlignment="1">
      <alignment horizontal="right"/>
    </xf>
    <xf numFmtId="0" fontId="83" fillId="36" borderId="33" xfId="0" applyFont="1" applyFill="1" applyBorder="1" applyAlignment="1">
      <alignment horizontal="right"/>
    </xf>
    <xf numFmtId="0" fontId="80" fillId="36" borderId="33" xfId="0" applyFont="1" applyFill="1" applyBorder="1" applyAlignment="1">
      <alignment/>
    </xf>
    <xf numFmtId="0" fontId="83" fillId="36" borderId="33" xfId="0" applyFont="1" applyFill="1" applyBorder="1" applyAlignment="1">
      <alignment/>
    </xf>
    <xf numFmtId="0" fontId="83" fillId="36" borderId="67" xfId="0" applyFont="1" applyFill="1" applyBorder="1" applyAlignment="1">
      <alignment/>
    </xf>
    <xf numFmtId="0" fontId="21" fillId="35" borderId="25" xfId="0" applyFont="1" applyFill="1" applyBorder="1" applyAlignment="1">
      <alignment/>
    </xf>
    <xf numFmtId="0" fontId="21" fillId="37" borderId="71" xfId="0" applyFont="1" applyFill="1" applyBorder="1" applyAlignment="1">
      <alignment/>
    </xf>
    <xf numFmtId="0" fontId="16" fillId="37" borderId="71" xfId="0" applyFont="1" applyFill="1" applyBorder="1" applyAlignment="1">
      <alignment/>
    </xf>
    <xf numFmtId="0" fontId="16" fillId="37" borderId="50" xfId="0" applyFont="1" applyFill="1" applyBorder="1" applyAlignment="1">
      <alignment/>
    </xf>
    <xf numFmtId="0" fontId="7" fillId="37" borderId="51" xfId="0" applyFont="1" applyFill="1" applyBorder="1" applyAlignment="1">
      <alignment/>
    </xf>
    <xf numFmtId="0" fontId="7" fillId="37" borderId="8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42" fillId="35" borderId="25" xfId="0" applyFont="1" applyFill="1" applyBorder="1" applyAlignment="1">
      <alignment/>
    </xf>
    <xf numFmtId="0" fontId="42" fillId="36" borderId="71" xfId="0" applyFont="1" applyFill="1" applyBorder="1" applyAlignment="1">
      <alignment/>
    </xf>
    <xf numFmtId="0" fontId="34" fillId="36" borderId="71" xfId="0" applyFont="1" applyFill="1" applyBorder="1" applyAlignment="1">
      <alignment/>
    </xf>
    <xf numFmtId="0" fontId="44" fillId="36" borderId="51" xfId="0" applyFont="1" applyFill="1" applyBorder="1" applyAlignment="1">
      <alignment/>
    </xf>
    <xf numFmtId="0" fontId="27" fillId="36" borderId="51" xfId="0" applyFont="1" applyFill="1" applyBorder="1" applyAlignment="1">
      <alignment/>
    </xf>
    <xf numFmtId="0" fontId="27" fillId="36" borderId="72" xfId="0" applyFont="1" applyFill="1" applyBorder="1" applyAlignment="1">
      <alignment/>
    </xf>
    <xf numFmtId="0" fontId="7" fillId="37" borderId="72" xfId="0" applyFont="1" applyFill="1" applyBorder="1" applyAlignment="1">
      <alignment/>
    </xf>
    <xf numFmtId="0" fontId="42" fillId="37" borderId="71" xfId="0" applyFont="1" applyFill="1" applyBorder="1" applyAlignment="1">
      <alignment/>
    </xf>
    <xf numFmtId="0" fontId="21" fillId="36" borderId="71" xfId="0" applyFont="1" applyFill="1" applyBorder="1" applyAlignment="1">
      <alignment/>
    </xf>
    <xf numFmtId="0" fontId="16" fillId="36" borderId="71" xfId="0" applyFont="1" applyFill="1" applyBorder="1" applyAlignment="1">
      <alignment/>
    </xf>
    <xf numFmtId="0" fontId="23" fillId="36" borderId="51" xfId="0" applyFont="1" applyFill="1" applyBorder="1" applyAlignment="1">
      <alignment/>
    </xf>
    <xf numFmtId="0" fontId="7" fillId="36" borderId="51" xfId="0" applyFont="1" applyFill="1" applyBorder="1" applyAlignment="1">
      <alignment/>
    </xf>
    <xf numFmtId="0" fontId="7" fillId="36" borderId="83" xfId="0" applyFont="1" applyFill="1" applyBorder="1" applyAlignment="1">
      <alignment/>
    </xf>
    <xf numFmtId="198" fontId="106" fillId="0" borderId="15" xfId="57" applyNumberFormat="1" applyFont="1" applyFill="1" applyBorder="1" applyAlignment="1">
      <alignment horizontal="right"/>
      <protection/>
    </xf>
    <xf numFmtId="198" fontId="106" fillId="0" borderId="3" xfId="57" applyNumberFormat="1" applyFont="1" applyFill="1" applyBorder="1" applyAlignment="1">
      <alignment horizontal="right"/>
      <protection/>
    </xf>
    <xf numFmtId="198" fontId="106" fillId="0" borderId="33" xfId="57" applyNumberFormat="1" applyFont="1" applyFill="1" applyBorder="1" applyAlignment="1">
      <alignment horizontal="right"/>
      <protection/>
    </xf>
    <xf numFmtId="0" fontId="80" fillId="37" borderId="33" xfId="0" applyFont="1" applyFill="1" applyBorder="1" applyAlignment="1">
      <alignment horizontal="right"/>
    </xf>
    <xf numFmtId="0" fontId="82" fillId="36" borderId="33" xfId="0" applyFont="1" applyFill="1" applyBorder="1" applyAlignment="1">
      <alignment horizontal="right"/>
    </xf>
    <xf numFmtId="0" fontId="80" fillId="36" borderId="33" xfId="0" applyFont="1" applyFill="1" applyBorder="1" applyAlignment="1">
      <alignment horizontal="right"/>
    </xf>
    <xf numFmtId="0" fontId="7" fillId="37" borderId="83" xfId="0" applyFont="1" applyFill="1" applyBorder="1" applyAlignment="1">
      <alignment/>
    </xf>
    <xf numFmtId="0" fontId="80" fillId="37" borderId="67" xfId="0" applyFont="1" applyFill="1" applyBorder="1" applyAlignment="1">
      <alignment/>
    </xf>
    <xf numFmtId="0" fontId="80" fillId="36" borderId="67" xfId="0" applyFont="1" applyFill="1" applyBorder="1" applyAlignment="1">
      <alignment/>
    </xf>
    <xf numFmtId="0" fontId="82" fillId="35" borderId="74" xfId="0" applyFont="1" applyFill="1" applyBorder="1" applyAlignment="1">
      <alignment horizontal="right"/>
    </xf>
    <xf numFmtId="0" fontId="80" fillId="35" borderId="74" xfId="0" applyFont="1" applyFill="1" applyBorder="1" applyAlignment="1">
      <alignment horizontal="right"/>
    </xf>
    <xf numFmtId="0" fontId="80" fillId="0" borderId="74" xfId="0" applyFont="1" applyFill="1" applyBorder="1" applyAlignment="1">
      <alignment horizontal="right"/>
    </xf>
    <xf numFmtId="4" fontId="80" fillId="0" borderId="45" xfId="0" applyNumberFormat="1" applyFont="1" applyFill="1" applyBorder="1" applyAlignment="1">
      <alignment/>
    </xf>
    <xf numFmtId="4" fontId="80" fillId="0" borderId="84" xfId="0" applyNumberFormat="1" applyFont="1" applyFill="1" applyBorder="1" applyAlignment="1">
      <alignment/>
    </xf>
    <xf numFmtId="4" fontId="80" fillId="0" borderId="49" xfId="0" applyNumberFormat="1" applyFont="1" applyFill="1" applyBorder="1" applyAlignment="1">
      <alignment horizontal="right"/>
    </xf>
    <xf numFmtId="198" fontId="79" fillId="38" borderId="30" xfId="0" applyNumberFormat="1" applyFont="1" applyFill="1" applyBorder="1" applyAlignment="1">
      <alignment horizontal="right"/>
    </xf>
    <xf numFmtId="198" fontId="79" fillId="38" borderId="77" xfId="0" applyNumberFormat="1" applyFont="1" applyFill="1" applyBorder="1" applyAlignment="1">
      <alignment horizontal="right"/>
    </xf>
    <xf numFmtId="4" fontId="80" fillId="0" borderId="25" xfId="0" applyNumberFormat="1" applyFont="1" applyFill="1" applyBorder="1" applyAlignment="1">
      <alignment/>
    </xf>
    <xf numFmtId="0" fontId="80" fillId="35" borderId="74" xfId="0" applyFont="1" applyFill="1" applyBorder="1" applyAlignment="1">
      <alignment/>
    </xf>
    <xf numFmtId="4" fontId="80" fillId="0" borderId="75" xfId="0" applyNumberFormat="1" applyFont="1" applyFill="1" applyBorder="1" applyAlignment="1">
      <alignment horizontal="center"/>
    </xf>
    <xf numFmtId="3" fontId="80" fillId="35" borderId="57" xfId="0" applyNumberFormat="1" applyFont="1" applyFill="1" applyBorder="1" applyAlignment="1">
      <alignment horizontal="center"/>
    </xf>
    <xf numFmtId="3" fontId="80" fillId="0" borderId="57" xfId="0" applyNumberFormat="1" applyFont="1" applyFill="1" applyBorder="1" applyAlignment="1">
      <alignment horizontal="center"/>
    </xf>
    <xf numFmtId="166" fontId="80" fillId="35" borderId="74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3" fontId="79" fillId="0" borderId="35" xfId="0" applyNumberFormat="1" applyFont="1" applyFill="1" applyBorder="1" applyAlignment="1">
      <alignment horizontal="center"/>
    </xf>
    <xf numFmtId="3" fontId="79" fillId="0" borderId="61" xfId="0" applyNumberFormat="1" applyFont="1" applyFill="1" applyBorder="1" applyAlignment="1">
      <alignment horizontal="center"/>
    </xf>
    <xf numFmtId="3" fontId="79" fillId="0" borderId="26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39" fillId="0" borderId="85" xfId="0" applyFont="1" applyFill="1" applyBorder="1" applyAlignment="1">
      <alignment horizontal="center"/>
    </xf>
    <xf numFmtId="0" fontId="39" fillId="0" borderId="86" xfId="0" applyFont="1" applyFill="1" applyBorder="1" applyAlignment="1">
      <alignment horizontal="center"/>
    </xf>
    <xf numFmtId="0" fontId="39" fillId="0" borderId="80" xfId="0" applyFont="1" applyFill="1" applyBorder="1" applyAlignment="1">
      <alignment horizontal="center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ISPUB0" xfId="36"/>
    <cellStyle name="column" xfId="37"/>
    <cellStyle name="Comma" xfId="38"/>
    <cellStyle name="čárky [0]_přehled_opatření" xfId="39"/>
    <cellStyle name="Comma [0]" xfId="40"/>
    <cellStyle name="Číslo" xfId="41"/>
    <cellStyle name="formula" xfId="42"/>
    <cellStyle name="gap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_ENRL1_1" xfId="55"/>
    <cellStyle name="Normální 10" xfId="56"/>
    <cellStyle name="Normální 11" xfId="57"/>
    <cellStyle name="normální 2" xfId="58"/>
    <cellStyle name="normální 2 2" xfId="59"/>
    <cellStyle name="normální 2 3" xfId="60"/>
    <cellStyle name="normální 3" xfId="61"/>
    <cellStyle name="normální 4" xfId="62"/>
    <cellStyle name="normální 5" xfId="63"/>
    <cellStyle name="Normální 6" xfId="64"/>
    <cellStyle name="Normální 7" xfId="65"/>
    <cellStyle name="Normální 8" xfId="66"/>
    <cellStyle name="Normální 9" xfId="67"/>
    <cellStyle name="ods9" xfId="68"/>
    <cellStyle name="Followed Hyperlink" xfId="69"/>
    <cellStyle name="Poznámka" xfId="70"/>
    <cellStyle name="Percent" xfId="71"/>
    <cellStyle name="Procenta 2" xfId="72"/>
    <cellStyle name="Propojená buňka" xfId="73"/>
    <cellStyle name="row" xfId="74"/>
    <cellStyle name="Správně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horko\LOCALS~1\Temp\Rar$DI00.813\P&#345;&#237;loha%20k%20&#269;j.3595-08-26-Tabulka%20pro%20SZ&#218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3-2007"/>
      <sheetName val="dotace-ROZPOČTY skupin MŠMT "/>
      <sheetName val="3a-mimorozpočt. zdroje"/>
      <sheetName val="3b-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15" zoomScaleNormal="115" zoomScalePageLayoutView="0" workbookViewId="0" topLeftCell="A1">
      <selection activeCell="A4" sqref="A4"/>
    </sheetView>
  </sheetViews>
  <sheetFormatPr defaultColWidth="9.00390625" defaultRowHeight="12.75"/>
  <cols>
    <col min="1" max="1" width="32.75390625" style="0" customWidth="1"/>
    <col min="2" max="2" width="14.375" style="23" customWidth="1"/>
    <col min="3" max="3" width="13.625" style="24" customWidth="1"/>
    <col min="4" max="9" width="9.125" style="24" customWidth="1"/>
    <col min="10" max="10" width="11.375" style="24" customWidth="1"/>
    <col min="11" max="11" width="11.625" style="24" customWidth="1"/>
    <col min="12" max="15" width="9.125" style="24" customWidth="1"/>
    <col min="16" max="16" width="11.625" style="23" customWidth="1"/>
    <col min="17" max="17" width="12.875" style="0" customWidth="1"/>
    <col min="18" max="18" width="11.125" style="0" customWidth="1"/>
  </cols>
  <sheetData>
    <row r="1" spans="1:18" ht="18">
      <c r="A1" s="12" t="s">
        <v>176</v>
      </c>
      <c r="B1" s="4" t="s">
        <v>163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6"/>
      <c r="P1" s="1"/>
      <c r="Q1" s="17" t="s">
        <v>121</v>
      </c>
      <c r="R1" s="1"/>
    </row>
    <row r="2" spans="1:18" ht="26.25" customHeight="1">
      <c r="A2" s="896" t="s">
        <v>164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5"/>
      <c r="N2" s="5"/>
      <c r="O2" s="5"/>
      <c r="P2" s="1"/>
      <c r="Q2" s="1"/>
      <c r="R2" s="1"/>
    </row>
    <row r="3" spans="1:18" ht="12.75">
      <c r="A3" s="279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5"/>
      <c r="N3" s="5"/>
      <c r="O3" s="5"/>
      <c r="P3" s="1"/>
      <c r="Q3" s="1"/>
      <c r="R3" s="1"/>
    </row>
    <row r="4" spans="1:18" ht="23.25">
      <c r="A4" s="14" t="s">
        <v>191</v>
      </c>
      <c r="B4" s="18"/>
      <c r="C4" s="19"/>
      <c r="D4" s="1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1"/>
      <c r="R4" s="1"/>
    </row>
    <row r="5" spans="1:18" ht="23.25">
      <c r="A5" s="14"/>
      <c r="B5" s="18"/>
      <c r="C5" s="19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1"/>
      <c r="R5" s="1"/>
    </row>
    <row r="6" spans="1:18" ht="21" thickBot="1">
      <c r="A6" s="20" t="s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</row>
    <row r="7" spans="1:18" ht="15">
      <c r="A7" s="893" t="s">
        <v>6</v>
      </c>
      <c r="B7" s="414" t="s">
        <v>2</v>
      </c>
      <c r="C7" s="415" t="s">
        <v>23</v>
      </c>
      <c r="D7" s="898" t="s">
        <v>24</v>
      </c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900"/>
      <c r="Q7" s="416" t="s">
        <v>25</v>
      </c>
      <c r="R7" s="417" t="s">
        <v>25</v>
      </c>
    </row>
    <row r="8" spans="1:18" ht="15">
      <c r="A8" s="894"/>
      <c r="B8" s="418" t="s">
        <v>26</v>
      </c>
      <c r="C8" s="419" t="s">
        <v>27</v>
      </c>
      <c r="D8" s="419" t="s">
        <v>28</v>
      </c>
      <c r="E8" s="420" t="s">
        <v>29</v>
      </c>
      <c r="F8" s="420" t="s">
        <v>30</v>
      </c>
      <c r="G8" s="420" t="s">
        <v>31</v>
      </c>
      <c r="H8" s="420" t="s">
        <v>115</v>
      </c>
      <c r="I8" s="420" t="s">
        <v>32</v>
      </c>
      <c r="J8" s="420" t="s">
        <v>114</v>
      </c>
      <c r="K8" s="420" t="s">
        <v>178</v>
      </c>
      <c r="L8" s="420" t="s">
        <v>128</v>
      </c>
      <c r="M8" s="420" t="s">
        <v>33</v>
      </c>
      <c r="N8" s="420" t="s">
        <v>34</v>
      </c>
      <c r="O8" s="420" t="s">
        <v>35</v>
      </c>
      <c r="P8" s="421" t="s">
        <v>51</v>
      </c>
      <c r="Q8" s="422" t="s">
        <v>36</v>
      </c>
      <c r="R8" s="423" t="s">
        <v>36</v>
      </c>
    </row>
    <row r="9" spans="1:18" ht="15">
      <c r="A9" s="894"/>
      <c r="B9" s="418" t="s">
        <v>4</v>
      </c>
      <c r="C9" s="419" t="s">
        <v>37</v>
      </c>
      <c r="D9" s="419" t="s">
        <v>38</v>
      </c>
      <c r="E9" s="420" t="s">
        <v>39</v>
      </c>
      <c r="F9" s="420" t="s">
        <v>40</v>
      </c>
      <c r="G9" s="420" t="s">
        <v>41</v>
      </c>
      <c r="H9" s="420" t="s">
        <v>96</v>
      </c>
      <c r="I9" s="420" t="s">
        <v>42</v>
      </c>
      <c r="J9" s="420" t="s">
        <v>43</v>
      </c>
      <c r="K9" s="420" t="s">
        <v>41</v>
      </c>
      <c r="L9" s="420" t="s">
        <v>3</v>
      </c>
      <c r="M9" s="420" t="s">
        <v>44</v>
      </c>
      <c r="N9" s="420" t="s">
        <v>41</v>
      </c>
      <c r="O9" s="420"/>
      <c r="P9" s="421" t="s">
        <v>44</v>
      </c>
      <c r="Q9" s="422" t="s">
        <v>45</v>
      </c>
      <c r="R9" s="423" t="s">
        <v>117</v>
      </c>
    </row>
    <row r="10" spans="1:19" ht="15.75" thickBot="1">
      <c r="A10" s="895"/>
      <c r="B10" s="418" t="s">
        <v>46</v>
      </c>
      <c r="C10" s="419" t="s">
        <v>22</v>
      </c>
      <c r="D10" s="419"/>
      <c r="E10" s="424"/>
      <c r="F10" s="424"/>
      <c r="G10" s="424"/>
      <c r="H10" s="424"/>
      <c r="I10" s="424"/>
      <c r="J10" s="424" t="s">
        <v>47</v>
      </c>
      <c r="K10" s="424"/>
      <c r="L10" s="424"/>
      <c r="M10" s="424" t="s">
        <v>39</v>
      </c>
      <c r="N10" s="424"/>
      <c r="O10" s="424"/>
      <c r="P10" s="421" t="s">
        <v>39</v>
      </c>
      <c r="Q10" s="422" t="s">
        <v>48</v>
      </c>
      <c r="R10" s="423" t="s">
        <v>48</v>
      </c>
      <c r="S10" s="83"/>
    </row>
    <row r="11" spans="1:18" ht="13.5" thickBot="1">
      <c r="A11" s="257" t="s">
        <v>7</v>
      </c>
      <c r="B11" s="628">
        <v>208876.79100000064</v>
      </c>
      <c r="C11" s="629">
        <v>21929.397198242666</v>
      </c>
      <c r="D11" s="630">
        <v>17980.148352942957</v>
      </c>
      <c r="E11" s="631">
        <v>1241.6205222787635</v>
      </c>
      <c r="F11" s="631">
        <v>506.88831915270214</v>
      </c>
      <c r="G11" s="631">
        <v>232.02037080318675</v>
      </c>
      <c r="H11" s="631">
        <v>259.1794828304623</v>
      </c>
      <c r="I11" s="631">
        <v>24.826101910001018</v>
      </c>
      <c r="J11" s="631">
        <v>62.3509411344795</v>
      </c>
      <c r="K11" s="631">
        <v>18.337881461101738</v>
      </c>
      <c r="L11" s="631">
        <v>1.806998270095019</v>
      </c>
      <c r="M11" s="631">
        <v>20327.178970783745</v>
      </c>
      <c r="N11" s="631">
        <v>962.0150713632878</v>
      </c>
      <c r="O11" s="631">
        <v>640.203156095657</v>
      </c>
      <c r="P11" s="632">
        <v>1602.218227458945</v>
      </c>
      <c r="Q11" s="637">
        <v>0.08911040087145315</v>
      </c>
      <c r="R11" s="636">
        <v>0.07306257499806426</v>
      </c>
    </row>
    <row r="12" spans="1:18" ht="15.75" customHeight="1" thickBot="1">
      <c r="A12" s="257" t="s">
        <v>156</v>
      </c>
      <c r="B12" s="628">
        <v>148241.45100000064</v>
      </c>
      <c r="C12" s="629">
        <v>25166.68678474627</v>
      </c>
      <c r="D12" s="630">
        <v>20468.83586561761</v>
      </c>
      <c r="E12" s="631">
        <v>1516.4183464448006</v>
      </c>
      <c r="F12" s="631">
        <v>606.5170136972467</v>
      </c>
      <c r="G12" s="631">
        <v>324.03121625318147</v>
      </c>
      <c r="H12" s="631">
        <v>365.1919102347864</v>
      </c>
      <c r="I12" s="631">
        <v>26.370753975777745</v>
      </c>
      <c r="J12" s="631">
        <v>53.90237534394682</v>
      </c>
      <c r="K12" s="631">
        <v>25.83864234662218</v>
      </c>
      <c r="L12" s="631">
        <v>0.38192084344883914</v>
      </c>
      <c r="M12" s="631">
        <v>23387.488044757418</v>
      </c>
      <c r="N12" s="631">
        <v>1062.1644009677145</v>
      </c>
      <c r="O12" s="631">
        <v>717.0343390212254</v>
      </c>
      <c r="P12" s="632">
        <v>1779.1987399889397</v>
      </c>
      <c r="Q12" s="637">
        <v>0.08692232189801946</v>
      </c>
      <c r="R12" s="636">
        <v>0.07069658216064127</v>
      </c>
    </row>
    <row r="13" spans="1:18" ht="16.5" customHeight="1" thickBot="1">
      <c r="A13" s="257" t="s">
        <v>73</v>
      </c>
      <c r="B13" s="635">
        <v>60635.3400000002</v>
      </c>
      <c r="C13" s="634">
        <v>14014.86244655347</v>
      </c>
      <c r="D13" s="633">
        <v>11895.79807199335</v>
      </c>
      <c r="E13" s="627">
        <v>569.7940233094015</v>
      </c>
      <c r="F13" s="627">
        <v>263.3158045016875</v>
      </c>
      <c r="G13" s="627">
        <v>7.071995198399685</v>
      </c>
      <c r="H13" s="627" t="s">
        <v>129</v>
      </c>
      <c r="I13" s="627">
        <v>21.049732163894202</v>
      </c>
      <c r="J13" s="627">
        <v>83.00601871229978</v>
      </c>
      <c r="K13" s="627" t="s">
        <v>129</v>
      </c>
      <c r="L13" s="627">
        <v>5.291031599723842</v>
      </c>
      <c r="M13" s="627">
        <v>12845.326677478753</v>
      </c>
      <c r="N13" s="627">
        <v>717.1697066430189</v>
      </c>
      <c r="O13" s="627">
        <v>452.36606243157803</v>
      </c>
      <c r="P13" s="532">
        <v>1169.5357690745968</v>
      </c>
      <c r="Q13" s="626">
        <v>0.09831503208078755</v>
      </c>
      <c r="R13" s="625">
        <v>0.08344967876314824</v>
      </c>
    </row>
    <row r="14" spans="5:18" ht="23.25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8"/>
      <c r="Q14" s="11"/>
      <c r="R14" s="156"/>
    </row>
    <row r="15" spans="5:18" ht="23.25"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8"/>
      <c r="Q15" s="11"/>
      <c r="R15" s="156"/>
    </row>
    <row r="16" spans="5:18" ht="23.2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8"/>
      <c r="R16" s="156"/>
    </row>
    <row r="17" spans="5:16" ht="12.7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8"/>
    </row>
    <row r="18" spans="5:18" ht="12.75"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8"/>
      <c r="R18" s="157"/>
    </row>
  </sheetData>
  <sheetProtection/>
  <mergeCells count="3">
    <mergeCell ref="A7:A10"/>
    <mergeCell ref="A2:L2"/>
    <mergeCell ref="D7:P7"/>
  </mergeCells>
  <printOptions/>
  <pageMargins left="0.5905511811023623" right="0" top="1.3779527559055118" bottom="0" header="0.5118110236220472" footer="0"/>
  <pageSetup fitToHeight="1" fitToWidth="1" horizontalDpi="600" verticalDpi="600" orientation="landscape" paperSize="8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2.125" style="0" bestFit="1" customWidth="1"/>
    <col min="2" max="2" width="16.75390625" style="0" customWidth="1"/>
    <col min="3" max="3" width="16.25390625" style="0" customWidth="1"/>
    <col min="4" max="4" width="9.125" style="0" customWidth="1"/>
    <col min="5" max="5" width="9.375" style="0" customWidth="1"/>
    <col min="6" max="6" width="16.375" style="0" customWidth="1"/>
    <col min="7" max="7" width="16.75390625" style="0" customWidth="1"/>
    <col min="8" max="8" width="10.75390625" style="0" customWidth="1"/>
    <col min="10" max="10" width="16.625" style="0" customWidth="1"/>
    <col min="11" max="11" width="17.00390625" style="0" customWidth="1"/>
    <col min="12" max="12" width="9.875" style="0" customWidth="1"/>
    <col min="13" max="13" width="13.75390625" style="0" customWidth="1"/>
  </cols>
  <sheetData>
    <row r="1" spans="1:14" ht="15.75">
      <c r="A1" s="86" t="s">
        <v>177</v>
      </c>
      <c r="B1" s="87"/>
      <c r="C1" s="87"/>
      <c r="D1" s="87"/>
      <c r="E1" s="88"/>
      <c r="F1" s="89"/>
      <c r="G1" s="89"/>
      <c r="H1" s="89"/>
      <c r="I1" s="88"/>
      <c r="J1" s="89"/>
      <c r="K1" s="89"/>
      <c r="L1" s="89"/>
      <c r="M1" s="90" t="s">
        <v>123</v>
      </c>
      <c r="N1" s="89"/>
    </row>
    <row r="2" spans="1:14" ht="14.25">
      <c r="A2" s="86"/>
      <c r="B2" s="87"/>
      <c r="C2" s="87"/>
      <c r="D2" s="87"/>
      <c r="E2" s="88"/>
      <c r="F2" s="89"/>
      <c r="G2" s="89"/>
      <c r="H2" s="89"/>
      <c r="I2" s="88"/>
      <c r="J2" s="89"/>
      <c r="K2" s="89"/>
      <c r="L2" s="89"/>
      <c r="M2" s="88"/>
      <c r="N2" s="89"/>
    </row>
    <row r="3" spans="1:14" ht="26.25">
      <c r="A3" s="91" t="s">
        <v>72</v>
      </c>
      <c r="B3" s="87"/>
      <c r="C3" s="87"/>
      <c r="D3" s="87"/>
      <c r="E3" s="88"/>
      <c r="F3" s="89"/>
      <c r="G3" s="89"/>
      <c r="H3" s="89"/>
      <c r="I3" s="88"/>
      <c r="J3" s="89"/>
      <c r="K3" s="89"/>
      <c r="L3" s="89"/>
      <c r="M3" s="89"/>
      <c r="N3" s="89"/>
    </row>
    <row r="4" spans="1:14" ht="20.25">
      <c r="A4" s="92" t="s">
        <v>75</v>
      </c>
      <c r="B4" s="93"/>
      <c r="C4" s="93"/>
      <c r="D4" s="93"/>
      <c r="E4" s="93"/>
      <c r="F4" s="94"/>
      <c r="G4" s="94"/>
      <c r="H4" s="93"/>
      <c r="I4" s="94"/>
      <c r="J4" s="94"/>
      <c r="K4" s="95"/>
      <c r="L4" s="94"/>
      <c r="M4" s="94"/>
      <c r="N4" s="94"/>
    </row>
    <row r="5" spans="1:14" ht="12.75">
      <c r="A5" s="89"/>
      <c r="B5" s="87"/>
      <c r="C5" s="87"/>
      <c r="D5" s="87"/>
      <c r="E5" s="88"/>
      <c r="F5" s="89"/>
      <c r="G5" s="89"/>
      <c r="H5" s="89"/>
      <c r="I5" s="88"/>
      <c r="J5" s="89"/>
      <c r="K5" s="89"/>
      <c r="L5" s="89"/>
      <c r="M5" s="88"/>
      <c r="N5" s="89"/>
    </row>
    <row r="6" spans="1:14" ht="18">
      <c r="A6" s="98" t="s">
        <v>187</v>
      </c>
      <c r="B6" s="87"/>
      <c r="C6" s="87"/>
      <c r="D6" s="87"/>
      <c r="E6" s="88"/>
      <c r="F6" s="89"/>
      <c r="G6" s="89"/>
      <c r="H6" s="89"/>
      <c r="I6" s="88"/>
      <c r="J6" s="89"/>
      <c r="K6" s="89"/>
      <c r="L6" s="89"/>
      <c r="M6" s="88"/>
      <c r="N6" s="89"/>
    </row>
    <row r="7" spans="1:14" ht="18.75" thickBot="1">
      <c r="A7" s="98"/>
      <c r="B7" s="87"/>
      <c r="C7" s="87"/>
      <c r="D7" s="87"/>
      <c r="E7" s="88"/>
      <c r="F7" s="89"/>
      <c r="G7" s="89"/>
      <c r="H7" s="89"/>
      <c r="I7" s="88"/>
      <c r="J7" s="89"/>
      <c r="K7" s="89"/>
      <c r="L7" s="89"/>
      <c r="M7" s="88"/>
      <c r="N7" s="89"/>
    </row>
    <row r="8" spans="1:13" ht="13.5" thickBot="1">
      <c r="A8" s="280"/>
      <c r="B8" s="281" t="s">
        <v>157</v>
      </c>
      <c r="C8" s="282"/>
      <c r="D8" s="283"/>
      <c r="E8" s="284"/>
      <c r="F8" s="285" t="s">
        <v>158</v>
      </c>
      <c r="G8" s="286"/>
      <c r="H8" s="286"/>
      <c r="I8" s="284"/>
      <c r="J8" s="287" t="s">
        <v>159</v>
      </c>
      <c r="K8" s="286"/>
      <c r="L8" s="286"/>
      <c r="M8" s="284"/>
    </row>
    <row r="9" spans="1:13" ht="12.75">
      <c r="A9" s="288"/>
      <c r="B9" s="289" t="s">
        <v>2</v>
      </c>
      <c r="C9" s="289" t="s">
        <v>2</v>
      </c>
      <c r="D9" s="290" t="s">
        <v>165</v>
      </c>
      <c r="E9" s="291"/>
      <c r="F9" s="292" t="s">
        <v>23</v>
      </c>
      <c r="G9" s="293" t="s">
        <v>23</v>
      </c>
      <c r="H9" s="294" t="s">
        <v>136</v>
      </c>
      <c r="I9" s="291"/>
      <c r="J9" s="295" t="s">
        <v>81</v>
      </c>
      <c r="K9" s="293" t="s">
        <v>81</v>
      </c>
      <c r="L9" s="296" t="s">
        <v>82</v>
      </c>
      <c r="M9" s="297"/>
    </row>
    <row r="10" spans="1:13" ht="12.75">
      <c r="A10" s="910" t="s">
        <v>6</v>
      </c>
      <c r="B10" s="298" t="s">
        <v>26</v>
      </c>
      <c r="C10" s="298" t="s">
        <v>26</v>
      </c>
      <c r="D10" s="299" t="s">
        <v>167</v>
      </c>
      <c r="E10" s="300"/>
      <c r="F10" s="301" t="s">
        <v>27</v>
      </c>
      <c r="G10" s="302" t="s">
        <v>27</v>
      </c>
      <c r="H10" s="303" t="s">
        <v>166</v>
      </c>
      <c r="I10" s="300"/>
      <c r="J10" s="304" t="s">
        <v>51</v>
      </c>
      <c r="K10" s="302" t="s">
        <v>51</v>
      </c>
      <c r="L10" s="305" t="s">
        <v>137</v>
      </c>
      <c r="M10" s="306"/>
    </row>
    <row r="11" spans="1:13" ht="12.75">
      <c r="A11" s="910"/>
      <c r="B11" s="298" t="s">
        <v>4</v>
      </c>
      <c r="C11" s="298" t="s">
        <v>4</v>
      </c>
      <c r="D11" s="299"/>
      <c r="E11" s="300"/>
      <c r="F11" s="301" t="s">
        <v>37</v>
      </c>
      <c r="G11" s="302" t="s">
        <v>37</v>
      </c>
      <c r="H11" s="307"/>
      <c r="I11" s="300"/>
      <c r="J11" s="304" t="s">
        <v>44</v>
      </c>
      <c r="K11" s="302" t="s">
        <v>44</v>
      </c>
      <c r="L11" s="308"/>
      <c r="M11" s="306"/>
    </row>
    <row r="12" spans="1:13" ht="13.5" thickBot="1">
      <c r="A12" s="910"/>
      <c r="B12" s="298" t="s">
        <v>46</v>
      </c>
      <c r="C12" s="298" t="s">
        <v>46</v>
      </c>
      <c r="D12" s="309"/>
      <c r="E12" s="310"/>
      <c r="F12" s="301" t="s">
        <v>22</v>
      </c>
      <c r="G12" s="302" t="s">
        <v>22</v>
      </c>
      <c r="H12" s="311"/>
      <c r="I12" s="312"/>
      <c r="J12" s="304" t="s">
        <v>85</v>
      </c>
      <c r="K12" s="302" t="s">
        <v>85</v>
      </c>
      <c r="L12" s="313"/>
      <c r="M12" s="310"/>
    </row>
    <row r="13" spans="1:13" ht="13.5" thickBot="1">
      <c r="A13" s="911"/>
      <c r="B13" s="298" t="s">
        <v>184</v>
      </c>
      <c r="C13" s="298" t="s">
        <v>185</v>
      </c>
      <c r="D13" s="314" t="s">
        <v>86</v>
      </c>
      <c r="E13" s="291" t="s">
        <v>87</v>
      </c>
      <c r="F13" s="298" t="s">
        <v>184</v>
      </c>
      <c r="G13" s="298" t="s">
        <v>185</v>
      </c>
      <c r="H13" s="315" t="s">
        <v>86</v>
      </c>
      <c r="I13" s="316" t="s">
        <v>87</v>
      </c>
      <c r="J13" s="298" t="s">
        <v>184</v>
      </c>
      <c r="K13" s="298" t="s">
        <v>185</v>
      </c>
      <c r="L13" s="315" t="s">
        <v>86</v>
      </c>
      <c r="M13" s="291" t="s">
        <v>87</v>
      </c>
    </row>
    <row r="14" spans="1:13" ht="13.5" thickBot="1">
      <c r="A14" s="317" t="s">
        <v>7</v>
      </c>
      <c r="B14" s="575">
        <v>148241.45100000064</v>
      </c>
      <c r="C14" s="576">
        <v>147471.83500000098</v>
      </c>
      <c r="D14" s="565">
        <f>B14-C14</f>
        <v>769.6159999996598</v>
      </c>
      <c r="E14" s="566">
        <f>+B14/C14*100</f>
        <v>100.52187321056908</v>
      </c>
      <c r="F14" s="577">
        <v>25166.68678474627</v>
      </c>
      <c r="G14" s="578">
        <v>24969.771976006894</v>
      </c>
      <c r="H14" s="565">
        <f>F14-G14</f>
        <v>196.9148087393769</v>
      </c>
      <c r="I14" s="566">
        <f>F14/G14*100</f>
        <v>100.78861276317856</v>
      </c>
      <c r="J14" s="579">
        <v>1779.1987399889397</v>
      </c>
      <c r="K14" s="580">
        <v>1657.1262551026475</v>
      </c>
      <c r="L14" s="567">
        <f>J14-K14</f>
        <v>122.07248488629216</v>
      </c>
      <c r="M14" s="568">
        <f>J14/K14*100</f>
        <v>107.36651685472998</v>
      </c>
    </row>
    <row r="15" spans="1:13" ht="12.75">
      <c r="A15" s="318" t="s">
        <v>8</v>
      </c>
      <c r="B15" s="581">
        <v>15804.74900000003</v>
      </c>
      <c r="C15" s="582">
        <v>15468.654000000017</v>
      </c>
      <c r="D15" s="569">
        <f aca="true" t="shared" si="0" ref="D15:D28">B15-C15</f>
        <v>336.0950000000139</v>
      </c>
      <c r="E15" s="569">
        <f aca="true" t="shared" si="1" ref="E15:E28">+B15/C15*100</f>
        <v>102.17274883774641</v>
      </c>
      <c r="F15" s="583">
        <v>25633.144537758784</v>
      </c>
      <c r="G15" s="584">
        <v>25408.755851241705</v>
      </c>
      <c r="H15" s="569">
        <f aca="true" t="shared" si="2" ref="H15:H28">F15-G15</f>
        <v>224.3886865170789</v>
      </c>
      <c r="I15" s="569">
        <f aca="true" t="shared" si="3" ref="I15:I28">F15/G15*100</f>
        <v>100.88311559932642</v>
      </c>
      <c r="J15" s="585">
        <v>2099.6668786071805</v>
      </c>
      <c r="K15" s="586">
        <v>1998.3392974376832</v>
      </c>
      <c r="L15" s="569">
        <f aca="true" t="shared" si="4" ref="L15:L28">J15-K15</f>
        <v>101.32758116949731</v>
      </c>
      <c r="M15" s="570">
        <f aca="true" t="shared" si="5" ref="M15:M26">J15/K15*100</f>
        <v>105.07058942890339</v>
      </c>
    </row>
    <row r="16" spans="1:13" ht="12.75">
      <c r="A16" s="319" t="s">
        <v>9</v>
      </c>
      <c r="B16" s="587">
        <v>16847.55300000001</v>
      </c>
      <c r="C16" s="588">
        <v>16523.178000000044</v>
      </c>
      <c r="D16" s="571">
        <f t="shared" si="0"/>
        <v>324.37499999996726</v>
      </c>
      <c r="E16" s="571">
        <f t="shared" si="1"/>
        <v>101.96315139859877</v>
      </c>
      <c r="F16" s="589">
        <v>25776.497344550095</v>
      </c>
      <c r="G16" s="590">
        <v>25561.735541028058</v>
      </c>
      <c r="H16" s="571">
        <f t="shared" si="2"/>
        <v>214.76180352203664</v>
      </c>
      <c r="I16" s="571">
        <f t="shared" si="3"/>
        <v>100.84016910032314</v>
      </c>
      <c r="J16" s="591">
        <v>2007.6213936429385</v>
      </c>
      <c r="K16" s="592">
        <v>1856.8438428329773</v>
      </c>
      <c r="L16" s="571">
        <f t="shared" si="4"/>
        <v>150.7775508099612</v>
      </c>
      <c r="M16" s="572">
        <f t="shared" si="5"/>
        <v>108.12009859590135</v>
      </c>
    </row>
    <row r="17" spans="1:13" ht="12.75">
      <c r="A17" s="320" t="s">
        <v>10</v>
      </c>
      <c r="B17" s="587">
        <v>9488.287000000002</v>
      </c>
      <c r="C17" s="588">
        <v>9471.125999999986</v>
      </c>
      <c r="D17" s="571">
        <f t="shared" si="0"/>
        <v>17.16100000001643</v>
      </c>
      <c r="E17" s="571">
        <f t="shared" si="1"/>
        <v>100.18119281698941</v>
      </c>
      <c r="F17" s="589">
        <v>25006.213801641312</v>
      </c>
      <c r="G17" s="590">
        <v>24891.540738309996</v>
      </c>
      <c r="H17" s="571">
        <f t="shared" si="2"/>
        <v>114.67306333131637</v>
      </c>
      <c r="I17" s="571">
        <f t="shared" si="3"/>
        <v>100.46069090112539</v>
      </c>
      <c r="J17" s="591">
        <v>1530.2299561554153</v>
      </c>
      <c r="K17" s="592">
        <v>1402.5947038046684</v>
      </c>
      <c r="L17" s="571">
        <f t="shared" si="4"/>
        <v>127.6352523507469</v>
      </c>
      <c r="M17" s="572">
        <f t="shared" si="5"/>
        <v>109.09993827899996</v>
      </c>
    </row>
    <row r="18" spans="1:13" ht="12.75">
      <c r="A18" s="320" t="s">
        <v>11</v>
      </c>
      <c r="B18" s="587">
        <v>8245.155999999994</v>
      </c>
      <c r="C18" s="588">
        <v>8182.969999999988</v>
      </c>
      <c r="D18" s="571">
        <f t="shared" si="0"/>
        <v>62.18600000000515</v>
      </c>
      <c r="E18" s="571">
        <f t="shared" si="1"/>
        <v>100.75994412786562</v>
      </c>
      <c r="F18" s="589">
        <v>24953.225202773596</v>
      </c>
      <c r="G18" s="590">
        <v>24704.15158962253</v>
      </c>
      <c r="H18" s="571">
        <f t="shared" si="2"/>
        <v>249.07361315106755</v>
      </c>
      <c r="I18" s="571">
        <f t="shared" si="3"/>
        <v>101.00822573180655</v>
      </c>
      <c r="J18" s="591">
        <v>1762.699011799575</v>
      </c>
      <c r="K18" s="592">
        <v>1605.506232252268</v>
      </c>
      <c r="L18" s="571">
        <f t="shared" si="4"/>
        <v>157.19277954730683</v>
      </c>
      <c r="M18" s="572">
        <f t="shared" si="5"/>
        <v>109.79085452236399</v>
      </c>
    </row>
    <row r="19" spans="1:13" ht="12.75">
      <c r="A19" s="320" t="s">
        <v>12</v>
      </c>
      <c r="B19" s="587">
        <v>4331.838</v>
      </c>
      <c r="C19" s="588">
        <v>4301.103</v>
      </c>
      <c r="D19" s="571">
        <f t="shared" si="0"/>
        <v>30.734999999999673</v>
      </c>
      <c r="E19" s="571">
        <f t="shared" si="1"/>
        <v>100.71458414271872</v>
      </c>
      <c r="F19" s="589">
        <v>24890.007197868417</v>
      </c>
      <c r="G19" s="590">
        <v>24885.64053608266</v>
      </c>
      <c r="H19" s="571">
        <f t="shared" si="2"/>
        <v>4.3666617857561505</v>
      </c>
      <c r="I19" s="571">
        <f t="shared" si="3"/>
        <v>100.01754691336726</v>
      </c>
      <c r="J19" s="591">
        <v>1602.4093006248152</v>
      </c>
      <c r="K19" s="592">
        <v>1528.9577270450554</v>
      </c>
      <c r="L19" s="571">
        <f t="shared" si="4"/>
        <v>73.45157357975972</v>
      </c>
      <c r="M19" s="572">
        <f t="shared" si="5"/>
        <v>104.80402906375417</v>
      </c>
    </row>
    <row r="20" spans="1:13" ht="12.75">
      <c r="A20" s="320" t="s">
        <v>13</v>
      </c>
      <c r="B20" s="587">
        <v>11970.507999999996</v>
      </c>
      <c r="C20" s="588">
        <v>11996.860999999995</v>
      </c>
      <c r="D20" s="571">
        <f t="shared" si="0"/>
        <v>-26.352999999999156</v>
      </c>
      <c r="E20" s="571">
        <f t="shared" si="1"/>
        <v>99.78033420575599</v>
      </c>
      <c r="F20" s="589">
        <v>25513.752034026686</v>
      </c>
      <c r="G20" s="590">
        <v>25243.702290124053</v>
      </c>
      <c r="H20" s="571">
        <f t="shared" si="2"/>
        <v>270.04974390263305</v>
      </c>
      <c r="I20" s="571">
        <f t="shared" si="3"/>
        <v>101.0697707523206</v>
      </c>
      <c r="J20" s="591">
        <v>2105.8228690043907</v>
      </c>
      <c r="K20" s="592">
        <v>1938.6400325885252</v>
      </c>
      <c r="L20" s="571">
        <f t="shared" si="4"/>
        <v>167.1828364158655</v>
      </c>
      <c r="M20" s="572">
        <f t="shared" si="5"/>
        <v>108.62371732789602</v>
      </c>
    </row>
    <row r="21" spans="1:13" ht="12.75">
      <c r="A21" s="320" t="s">
        <v>14</v>
      </c>
      <c r="B21" s="587">
        <v>6205.081000000001</v>
      </c>
      <c r="C21" s="588">
        <v>6177.265999999996</v>
      </c>
      <c r="D21" s="571">
        <f t="shared" si="0"/>
        <v>27.815000000005057</v>
      </c>
      <c r="E21" s="571">
        <f t="shared" si="1"/>
        <v>100.45028010773707</v>
      </c>
      <c r="F21" s="589">
        <v>25632.57925239013</v>
      </c>
      <c r="G21" s="590">
        <v>25366.573416135925</v>
      </c>
      <c r="H21" s="571">
        <f t="shared" si="2"/>
        <v>266.00583625420404</v>
      </c>
      <c r="I21" s="571">
        <f t="shared" si="3"/>
        <v>101.04864709904018</v>
      </c>
      <c r="J21" s="591">
        <v>2039.5632224623657</v>
      </c>
      <c r="K21" s="592">
        <v>1930.768374444833</v>
      </c>
      <c r="L21" s="571">
        <f t="shared" si="4"/>
        <v>108.79484801753279</v>
      </c>
      <c r="M21" s="572">
        <f t="shared" si="5"/>
        <v>105.63479542432506</v>
      </c>
    </row>
    <row r="22" spans="1:13" ht="12.75">
      <c r="A22" s="320" t="s">
        <v>15</v>
      </c>
      <c r="B22" s="587">
        <v>8438.884999999987</v>
      </c>
      <c r="C22" s="588">
        <v>8440.775000000001</v>
      </c>
      <c r="D22" s="571">
        <f t="shared" si="0"/>
        <v>-1.8900000000139698</v>
      </c>
      <c r="E22" s="571">
        <f t="shared" si="1"/>
        <v>99.97760869114491</v>
      </c>
      <c r="F22" s="589">
        <v>24463.042392448813</v>
      </c>
      <c r="G22" s="590">
        <v>24290.227872045776</v>
      </c>
      <c r="H22" s="571">
        <f t="shared" si="2"/>
        <v>172.81452040303702</v>
      </c>
      <c r="I22" s="571">
        <f t="shared" si="3"/>
        <v>100.71145697485169</v>
      </c>
      <c r="J22" s="591">
        <v>1267.851519088918</v>
      </c>
      <c r="K22" s="592">
        <v>1201.5863669706478</v>
      </c>
      <c r="L22" s="571">
        <f t="shared" si="4"/>
        <v>66.26515211827018</v>
      </c>
      <c r="M22" s="572">
        <f t="shared" si="5"/>
        <v>105.51480558865968</v>
      </c>
    </row>
    <row r="23" spans="1:13" ht="12.75">
      <c r="A23" s="320" t="s">
        <v>16</v>
      </c>
      <c r="B23" s="587">
        <v>7653.007000000001</v>
      </c>
      <c r="C23" s="588">
        <v>7650.620999999999</v>
      </c>
      <c r="D23" s="571">
        <f t="shared" si="0"/>
        <v>2.386000000002241</v>
      </c>
      <c r="E23" s="571">
        <f t="shared" si="1"/>
        <v>100.03118701083223</v>
      </c>
      <c r="F23" s="589">
        <v>24896.43184262951</v>
      </c>
      <c r="G23" s="590">
        <v>24714.14257308871</v>
      </c>
      <c r="H23" s="571">
        <f t="shared" si="2"/>
        <v>182.2892695408009</v>
      </c>
      <c r="I23" s="571">
        <f t="shared" si="3"/>
        <v>100.73759091176926</v>
      </c>
      <c r="J23" s="591">
        <v>1542.4897690541773</v>
      </c>
      <c r="K23" s="592">
        <v>1427.9172239743664</v>
      </c>
      <c r="L23" s="571">
        <f t="shared" si="4"/>
        <v>114.57254507981088</v>
      </c>
      <c r="M23" s="572">
        <f t="shared" si="5"/>
        <v>108.02375257866261</v>
      </c>
    </row>
    <row r="24" spans="1:13" ht="12.75">
      <c r="A24" s="320" t="s">
        <v>17</v>
      </c>
      <c r="B24" s="587">
        <v>7571.2309999999925</v>
      </c>
      <c r="C24" s="588">
        <v>7547.5650000000005</v>
      </c>
      <c r="D24" s="571">
        <f t="shared" si="0"/>
        <v>23.665999999991982</v>
      </c>
      <c r="E24" s="571">
        <f t="shared" si="1"/>
        <v>100.31355808131485</v>
      </c>
      <c r="F24" s="589">
        <v>24767.188673369885</v>
      </c>
      <c r="G24" s="590">
        <v>24621.209202349808</v>
      </c>
      <c r="H24" s="571">
        <f t="shared" si="2"/>
        <v>145.97947102007674</v>
      </c>
      <c r="I24" s="571">
        <f t="shared" si="3"/>
        <v>100.59290130643194</v>
      </c>
      <c r="J24" s="591">
        <v>1349.1633218781296</v>
      </c>
      <c r="K24" s="592">
        <v>1270.5652529436097</v>
      </c>
      <c r="L24" s="571">
        <f t="shared" si="4"/>
        <v>78.59806893451992</v>
      </c>
      <c r="M24" s="572">
        <f t="shared" si="5"/>
        <v>106.18607102251742</v>
      </c>
    </row>
    <row r="25" spans="1:13" ht="12.75">
      <c r="A25" s="320" t="s">
        <v>18</v>
      </c>
      <c r="B25" s="587">
        <v>16403.922000000024</v>
      </c>
      <c r="C25" s="588">
        <v>16315.613999999965</v>
      </c>
      <c r="D25" s="571">
        <f t="shared" si="0"/>
        <v>88.30800000005911</v>
      </c>
      <c r="E25" s="571">
        <f t="shared" si="1"/>
        <v>100.5412484016848</v>
      </c>
      <c r="F25" s="589">
        <v>25004.107859083928</v>
      </c>
      <c r="G25" s="590">
        <v>24844.851144840006</v>
      </c>
      <c r="H25" s="571">
        <f t="shared" si="2"/>
        <v>159.25671424392203</v>
      </c>
      <c r="I25" s="571">
        <f t="shared" si="3"/>
        <v>100.64100490405635</v>
      </c>
      <c r="J25" s="591">
        <v>1674.961512252982</v>
      </c>
      <c r="K25" s="592">
        <v>1552.3589244021123</v>
      </c>
      <c r="L25" s="571">
        <f t="shared" si="4"/>
        <v>122.60258785086967</v>
      </c>
      <c r="M25" s="572">
        <f t="shared" si="5"/>
        <v>107.89782478289224</v>
      </c>
    </row>
    <row r="26" spans="1:13" ht="12.75">
      <c r="A26" s="320" t="s">
        <v>19</v>
      </c>
      <c r="B26" s="587">
        <v>9480.78400000001</v>
      </c>
      <c r="C26" s="588">
        <v>9433.906999999988</v>
      </c>
      <c r="D26" s="571">
        <f t="shared" si="0"/>
        <v>46.877000000022235</v>
      </c>
      <c r="E26" s="571">
        <f t="shared" si="1"/>
        <v>100.49689911083523</v>
      </c>
      <c r="F26" s="589">
        <v>24947.120160808066</v>
      </c>
      <c r="G26" s="590">
        <v>24759.520843273138</v>
      </c>
      <c r="H26" s="571">
        <f t="shared" si="2"/>
        <v>187.59931753492856</v>
      </c>
      <c r="I26" s="571">
        <f t="shared" si="3"/>
        <v>100.75768557365234</v>
      </c>
      <c r="J26" s="591">
        <v>1831.9979304102542</v>
      </c>
      <c r="K26" s="592">
        <v>1738.9704498888962</v>
      </c>
      <c r="L26" s="571">
        <f t="shared" si="4"/>
        <v>93.02748052135803</v>
      </c>
      <c r="M26" s="572">
        <f t="shared" si="5"/>
        <v>105.34957224415756</v>
      </c>
    </row>
    <row r="27" spans="1:13" ht="12.75">
      <c r="A27" s="320" t="s">
        <v>20</v>
      </c>
      <c r="B27" s="587">
        <v>8546.164000000002</v>
      </c>
      <c r="C27" s="588">
        <v>8567.686999999994</v>
      </c>
      <c r="D27" s="571">
        <f t="shared" si="0"/>
        <v>-21.522999999991953</v>
      </c>
      <c r="E27" s="571">
        <f t="shared" si="1"/>
        <v>99.74878867540339</v>
      </c>
      <c r="F27" s="589">
        <v>24580.983409632692</v>
      </c>
      <c r="G27" s="590">
        <v>24459.481032239706</v>
      </c>
      <c r="H27" s="571">
        <f t="shared" si="2"/>
        <v>121.50237739298609</v>
      </c>
      <c r="I27" s="571">
        <f t="shared" si="3"/>
        <v>100.49674961309618</v>
      </c>
      <c r="J27" s="591">
        <v>1420.3831098958544</v>
      </c>
      <c r="K27" s="592">
        <v>1345.307763149301</v>
      </c>
      <c r="L27" s="571">
        <f t="shared" si="4"/>
        <v>75.07534674655335</v>
      </c>
      <c r="M27" s="572">
        <f>J27/K27*100</f>
        <v>105.58053322838231</v>
      </c>
    </row>
    <row r="28" spans="1:13" ht="13.5" thickBot="1">
      <c r="A28" s="321" t="s">
        <v>21</v>
      </c>
      <c r="B28" s="593">
        <v>17254.285999999956</v>
      </c>
      <c r="C28" s="594">
        <v>17394.50800000002</v>
      </c>
      <c r="D28" s="573">
        <f t="shared" si="0"/>
        <v>-140.22200000006342</v>
      </c>
      <c r="E28" s="573">
        <f t="shared" si="1"/>
        <v>99.1938719968391</v>
      </c>
      <c r="F28" s="595">
        <v>25199.99445355211</v>
      </c>
      <c r="G28" s="596">
        <v>24951.568765267726</v>
      </c>
      <c r="H28" s="573">
        <f t="shared" si="2"/>
        <v>248.4256882843838</v>
      </c>
      <c r="I28" s="573">
        <f t="shared" si="3"/>
        <v>100.99563153972983</v>
      </c>
      <c r="J28" s="597">
        <v>1923.156290945144</v>
      </c>
      <c r="K28" s="598">
        <v>1764.2718801436229</v>
      </c>
      <c r="L28" s="573">
        <f t="shared" si="4"/>
        <v>158.8844108015212</v>
      </c>
      <c r="M28" s="574">
        <f>J28/K28*100</f>
        <v>109.00566474984497</v>
      </c>
    </row>
  </sheetData>
  <sheetProtection/>
  <mergeCells count="1">
    <mergeCell ref="A10:A1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38"/>
  <sheetViews>
    <sheetView zoomScale="85" zoomScaleNormal="85" zoomScalePageLayoutView="0" workbookViewId="0" topLeftCell="A11">
      <pane xSplit="1" ySplit="3" topLeftCell="B14" activePane="bottomRight" state="frozen"/>
      <selection pane="topLeft" activeCell="M22" sqref="M22"/>
      <selection pane="topRight" activeCell="M22" sqref="M22"/>
      <selection pane="bottomLeft" activeCell="M22" sqref="M22"/>
      <selection pane="bottomRight" activeCell="I27" sqref="I27"/>
    </sheetView>
  </sheetViews>
  <sheetFormatPr defaultColWidth="9.125" defaultRowHeight="12.75"/>
  <cols>
    <col min="1" max="1" width="28.00390625" style="0" customWidth="1"/>
    <col min="2" max="2" width="21.375" style="0" customWidth="1"/>
    <col min="3" max="3" width="19.00390625" style="0" customWidth="1"/>
    <col min="4" max="5" width="12.00390625" style="0" customWidth="1"/>
    <col min="6" max="6" width="20.875" style="0" customWidth="1"/>
    <col min="7" max="7" width="16.375" style="0" customWidth="1"/>
    <col min="8" max="8" width="14.75390625" style="0" customWidth="1"/>
    <col min="10" max="10" width="20.625" style="0" customWidth="1"/>
    <col min="11" max="11" width="18.875" style="0" customWidth="1"/>
    <col min="12" max="12" width="12.125" style="0" customWidth="1"/>
    <col min="13" max="13" width="12.00390625" style="0" customWidth="1"/>
  </cols>
  <sheetData>
    <row r="11" spans="1:14" ht="15.75">
      <c r="A11" s="86" t="s">
        <v>177</v>
      </c>
      <c r="B11" s="87"/>
      <c r="C11" s="87"/>
      <c r="D11" s="87"/>
      <c r="E11" s="88"/>
      <c r="F11" s="89"/>
      <c r="G11" s="89"/>
      <c r="H11" s="89"/>
      <c r="I11" s="88"/>
      <c r="J11" s="89"/>
      <c r="K11" s="89"/>
      <c r="L11" s="89"/>
      <c r="M11" s="90" t="s">
        <v>124</v>
      </c>
      <c r="N11" s="89"/>
    </row>
    <row r="12" spans="1:14" ht="14.25">
      <c r="A12" s="86"/>
      <c r="B12" s="87"/>
      <c r="C12" s="87"/>
      <c r="D12" s="87"/>
      <c r="E12" s="88"/>
      <c r="F12" s="89"/>
      <c r="G12" s="89"/>
      <c r="H12" s="89"/>
      <c r="I12" s="88"/>
      <c r="J12" s="89"/>
      <c r="K12" s="89"/>
      <c r="L12" s="89"/>
      <c r="M12" s="88"/>
      <c r="N12" s="89"/>
    </row>
    <row r="13" spans="1:14" ht="26.25">
      <c r="A13" s="91" t="s">
        <v>73</v>
      </c>
      <c r="B13" s="87"/>
      <c r="C13" s="87"/>
      <c r="D13" s="87"/>
      <c r="E13" s="88"/>
      <c r="F13" s="89"/>
      <c r="G13" s="89"/>
      <c r="H13" s="89"/>
      <c r="I13" s="88"/>
      <c r="J13" s="89"/>
      <c r="K13" s="89"/>
      <c r="L13" s="89"/>
      <c r="M13" s="89"/>
      <c r="N13" s="89"/>
    </row>
    <row r="14" spans="1:14" ht="20.25">
      <c r="A14" s="92" t="s">
        <v>75</v>
      </c>
      <c r="B14" s="93"/>
      <c r="C14" s="93"/>
      <c r="D14" s="93"/>
      <c r="E14" s="93"/>
      <c r="F14" s="94"/>
      <c r="G14" s="94"/>
      <c r="H14" s="93"/>
      <c r="I14" s="94"/>
      <c r="J14" s="94"/>
      <c r="K14" s="95"/>
      <c r="L14" s="94"/>
      <c r="M14" s="94"/>
      <c r="N14" s="94"/>
    </row>
    <row r="15" spans="1:14" ht="12.75">
      <c r="A15" s="89"/>
      <c r="B15" s="87"/>
      <c r="C15" s="87"/>
      <c r="D15" s="87"/>
      <c r="E15" s="88"/>
      <c r="F15" s="89"/>
      <c r="G15" s="89"/>
      <c r="H15" s="89"/>
      <c r="I15" s="88"/>
      <c r="J15" s="89"/>
      <c r="K15" s="89"/>
      <c r="L15" s="89"/>
      <c r="M15" s="88"/>
      <c r="N15" s="89"/>
    </row>
    <row r="16" spans="1:14" ht="18">
      <c r="A16" s="98" t="s">
        <v>186</v>
      </c>
      <c r="B16" s="87"/>
      <c r="C16" s="87"/>
      <c r="D16" s="87"/>
      <c r="E16" s="88"/>
      <c r="F16" s="89"/>
      <c r="G16" s="89"/>
      <c r="H16" s="89"/>
      <c r="I16" s="88"/>
      <c r="J16" s="89"/>
      <c r="K16" s="89"/>
      <c r="L16" s="89"/>
      <c r="M16" s="88"/>
      <c r="N16" s="89"/>
    </row>
    <row r="17" spans="1:14" ht="15.75" thickBot="1">
      <c r="A17" s="99"/>
      <c r="B17" s="100"/>
      <c r="C17" s="100"/>
      <c r="D17" s="100"/>
      <c r="E17" s="101"/>
      <c r="F17" s="99"/>
      <c r="G17" s="99"/>
      <c r="H17" s="99"/>
      <c r="I17" s="101"/>
      <c r="J17" s="99"/>
      <c r="K17" s="99"/>
      <c r="L17" s="99"/>
      <c r="M17" s="101"/>
      <c r="N17" s="99"/>
    </row>
    <row r="18" spans="1:14" ht="18.75" thickBot="1">
      <c r="A18" s="102"/>
      <c r="B18" s="201" t="s">
        <v>78</v>
      </c>
      <c r="C18" s="198"/>
      <c r="D18" s="103"/>
      <c r="E18" s="104"/>
      <c r="F18" s="118" t="s">
        <v>79</v>
      </c>
      <c r="G18" s="107"/>
      <c r="H18" s="107"/>
      <c r="I18" s="104"/>
      <c r="J18" s="118" t="s">
        <v>80</v>
      </c>
      <c r="K18" s="119"/>
      <c r="L18" s="107"/>
      <c r="M18" s="104"/>
      <c r="N18" s="110"/>
    </row>
    <row r="19" spans="1:14" ht="15">
      <c r="A19" s="195"/>
      <c r="B19" s="205" t="s">
        <v>2</v>
      </c>
      <c r="C19" s="205" t="s">
        <v>2</v>
      </c>
      <c r="D19" s="211" t="s">
        <v>161</v>
      </c>
      <c r="E19" s="209"/>
      <c r="F19" s="134" t="s">
        <v>23</v>
      </c>
      <c r="G19" s="136" t="s">
        <v>23</v>
      </c>
      <c r="H19" s="213" t="s">
        <v>168</v>
      </c>
      <c r="I19" s="209"/>
      <c r="J19" s="138" t="s">
        <v>81</v>
      </c>
      <c r="K19" s="136" t="s">
        <v>81</v>
      </c>
      <c r="L19" s="213" t="s">
        <v>160</v>
      </c>
      <c r="M19" s="209"/>
      <c r="N19" s="89"/>
    </row>
    <row r="20" spans="1:14" ht="12.75">
      <c r="A20" s="908" t="s">
        <v>6</v>
      </c>
      <c r="B20" s="206" t="s">
        <v>26</v>
      </c>
      <c r="C20" s="206" t="s">
        <v>26</v>
      </c>
      <c r="D20" s="212" t="s">
        <v>4</v>
      </c>
      <c r="E20" s="210"/>
      <c r="F20" s="135" t="s">
        <v>27</v>
      </c>
      <c r="G20" s="137" t="s">
        <v>27</v>
      </c>
      <c r="H20" s="214" t="s">
        <v>83</v>
      </c>
      <c r="I20" s="210"/>
      <c r="J20" s="139" t="s">
        <v>51</v>
      </c>
      <c r="K20" s="137" t="s">
        <v>51</v>
      </c>
      <c r="L20" s="214" t="s">
        <v>84</v>
      </c>
      <c r="M20" s="210"/>
      <c r="N20" s="89"/>
    </row>
    <row r="21" spans="1:14" ht="12.75">
      <c r="A21" s="908"/>
      <c r="B21" s="206" t="s">
        <v>4</v>
      </c>
      <c r="C21" s="206" t="s">
        <v>4</v>
      </c>
      <c r="D21" s="212"/>
      <c r="E21" s="210"/>
      <c r="F21" s="135" t="s">
        <v>37</v>
      </c>
      <c r="G21" s="137" t="s">
        <v>37</v>
      </c>
      <c r="H21" s="215"/>
      <c r="I21" s="210"/>
      <c r="J21" s="139" t="s">
        <v>44</v>
      </c>
      <c r="K21" s="137" t="s">
        <v>44</v>
      </c>
      <c r="L21" s="215"/>
      <c r="M21" s="210"/>
      <c r="N21" s="89"/>
    </row>
    <row r="22" spans="1:14" ht="13.5" thickBot="1">
      <c r="A22" s="908"/>
      <c r="B22" s="206" t="s">
        <v>46</v>
      </c>
      <c r="C22" s="206" t="s">
        <v>46</v>
      </c>
      <c r="D22" s="196"/>
      <c r="E22" s="111"/>
      <c r="F22" s="135" t="s">
        <v>22</v>
      </c>
      <c r="G22" s="137" t="s">
        <v>22</v>
      </c>
      <c r="H22" s="120"/>
      <c r="I22" s="111"/>
      <c r="J22" s="139" t="s">
        <v>85</v>
      </c>
      <c r="K22" s="137" t="s">
        <v>85</v>
      </c>
      <c r="L22" s="140"/>
      <c r="M22" s="111"/>
      <c r="N22" s="89"/>
    </row>
    <row r="23" spans="1:14" ht="12.75" customHeight="1" thickBot="1">
      <c r="A23" s="909"/>
      <c r="B23" s="298" t="s">
        <v>184</v>
      </c>
      <c r="C23" s="298" t="s">
        <v>185</v>
      </c>
      <c r="D23" s="314" t="s">
        <v>86</v>
      </c>
      <c r="E23" s="291" t="s">
        <v>87</v>
      </c>
      <c r="F23" s="298" t="s">
        <v>184</v>
      </c>
      <c r="G23" s="298" t="s">
        <v>185</v>
      </c>
      <c r="H23" s="315" t="s">
        <v>86</v>
      </c>
      <c r="I23" s="316" t="s">
        <v>87</v>
      </c>
      <c r="J23" s="298" t="s">
        <v>184</v>
      </c>
      <c r="K23" s="298" t="s">
        <v>185</v>
      </c>
      <c r="L23" s="202" t="s">
        <v>86</v>
      </c>
      <c r="M23" s="207" t="s">
        <v>87</v>
      </c>
      <c r="N23" s="89"/>
    </row>
    <row r="24" spans="1:14" ht="17.25" customHeight="1" thickBot="1">
      <c r="A24" s="317" t="s">
        <v>7</v>
      </c>
      <c r="B24" s="604">
        <v>60635.340000000164</v>
      </c>
      <c r="C24" s="576">
        <v>60536.72700000027</v>
      </c>
      <c r="D24" s="599">
        <f aca="true" t="shared" si="0" ref="D24:D38">B24-C24</f>
        <v>98.61299999989569</v>
      </c>
      <c r="E24" s="600">
        <f aca="true" t="shared" si="1" ref="E24:E38">+B24/C24*100</f>
        <v>100.16289780582272</v>
      </c>
      <c r="F24" s="605">
        <v>14014.86244655347</v>
      </c>
      <c r="G24" s="578">
        <v>13785.64634820775</v>
      </c>
      <c r="H24" s="599">
        <f aca="true" t="shared" si="2" ref="H24:H38">F24-G24</f>
        <v>229.21609834571973</v>
      </c>
      <c r="I24" s="600">
        <f aca="true" t="shared" si="3" ref="I24:I38">F24/G24*100</f>
        <v>101.66271564318433</v>
      </c>
      <c r="J24" s="606">
        <v>1169.5357690745968</v>
      </c>
      <c r="K24" s="580">
        <v>1036.4185750136946</v>
      </c>
      <c r="L24" s="599">
        <f aca="true" t="shared" si="4" ref="L24:L38">J24-K24</f>
        <v>133.1171940609022</v>
      </c>
      <c r="M24" s="601">
        <f aca="true" t="shared" si="5" ref="M24:M38">J24/K24*100</f>
        <v>112.84396066127465</v>
      </c>
      <c r="N24" s="182"/>
    </row>
    <row r="25" spans="1:14" ht="13.5" customHeight="1">
      <c r="A25" s="318" t="s">
        <v>8</v>
      </c>
      <c r="B25" s="607">
        <v>6334.943999999996</v>
      </c>
      <c r="C25" s="582">
        <v>6223.354999999998</v>
      </c>
      <c r="D25" s="602">
        <f t="shared" si="0"/>
        <v>111.58899999999812</v>
      </c>
      <c r="E25" s="602">
        <f t="shared" si="1"/>
        <v>101.79306820838596</v>
      </c>
      <c r="F25" s="608">
        <v>14600.909626562334</v>
      </c>
      <c r="G25" s="584">
        <v>14432.995332367627</v>
      </c>
      <c r="H25" s="602">
        <f t="shared" si="2"/>
        <v>167.9142941947066</v>
      </c>
      <c r="I25" s="602">
        <f t="shared" si="3"/>
        <v>101.16340572644778</v>
      </c>
      <c r="J25" s="609">
        <v>1336.6922159585538</v>
      </c>
      <c r="K25" s="586">
        <v>1213.3248866567963</v>
      </c>
      <c r="L25" s="602">
        <f t="shared" si="4"/>
        <v>123.36732930175754</v>
      </c>
      <c r="M25" s="603">
        <f t="shared" si="5"/>
        <v>110.16770781333636</v>
      </c>
      <c r="N25" s="182"/>
    </row>
    <row r="26" spans="1:14" ht="13.5" customHeight="1">
      <c r="A26" s="319" t="s">
        <v>9</v>
      </c>
      <c r="B26" s="610">
        <v>7011.875000000023</v>
      </c>
      <c r="C26" s="588">
        <v>6939.385000000006</v>
      </c>
      <c r="D26" s="571">
        <f t="shared" si="0"/>
        <v>72.49000000001706</v>
      </c>
      <c r="E26" s="571">
        <f t="shared" si="1"/>
        <v>101.04461706621</v>
      </c>
      <c r="F26" s="611">
        <v>14103.673387408215</v>
      </c>
      <c r="G26" s="590">
        <v>13800.8036975419</v>
      </c>
      <c r="H26" s="571">
        <f t="shared" si="2"/>
        <v>302.86968986631473</v>
      </c>
      <c r="I26" s="571">
        <f t="shared" si="3"/>
        <v>102.19458008753692</v>
      </c>
      <c r="J26" s="612">
        <v>1241.730944528624</v>
      </c>
      <c r="K26" s="592">
        <v>1057.3949516659843</v>
      </c>
      <c r="L26" s="571">
        <f t="shared" si="4"/>
        <v>184.3359928626396</v>
      </c>
      <c r="M26" s="572">
        <f t="shared" si="5"/>
        <v>117.43303129754952</v>
      </c>
      <c r="N26" s="182"/>
    </row>
    <row r="27" spans="1:14" ht="15">
      <c r="A27" s="320" t="s">
        <v>10</v>
      </c>
      <c r="B27" s="610">
        <v>4025.5330000000035</v>
      </c>
      <c r="C27" s="588">
        <v>4028.460000000003</v>
      </c>
      <c r="D27" s="571">
        <f t="shared" si="0"/>
        <v>-2.92699999999968</v>
      </c>
      <c r="E27" s="571">
        <f t="shared" si="1"/>
        <v>99.9273419619408</v>
      </c>
      <c r="F27" s="611">
        <v>13852.300635303023</v>
      </c>
      <c r="G27" s="590">
        <v>13612.409042992438</v>
      </c>
      <c r="H27" s="571">
        <f t="shared" si="2"/>
        <v>239.8915923105851</v>
      </c>
      <c r="I27" s="571">
        <f t="shared" si="3"/>
        <v>101.76230079152727</v>
      </c>
      <c r="J27" s="612">
        <v>909.9558576052744</v>
      </c>
      <c r="K27" s="592">
        <v>783.4237318148033</v>
      </c>
      <c r="L27" s="571">
        <f t="shared" si="4"/>
        <v>126.53212579047113</v>
      </c>
      <c r="M27" s="572">
        <f t="shared" si="5"/>
        <v>116.15117345211883</v>
      </c>
      <c r="N27" s="182"/>
    </row>
    <row r="28" spans="1:14" ht="15">
      <c r="A28" s="320" t="s">
        <v>11</v>
      </c>
      <c r="B28" s="610">
        <v>3153.841999999998</v>
      </c>
      <c r="C28" s="588">
        <v>3165.291000000001</v>
      </c>
      <c r="D28" s="571">
        <f t="shared" si="0"/>
        <v>-11.449000000003252</v>
      </c>
      <c r="E28" s="571">
        <f t="shared" si="1"/>
        <v>99.63829549952901</v>
      </c>
      <c r="F28" s="611">
        <v>13895.67243169865</v>
      </c>
      <c r="G28" s="590">
        <v>13672.768896551164</v>
      </c>
      <c r="H28" s="571">
        <f t="shared" si="2"/>
        <v>222.90353514748494</v>
      </c>
      <c r="I28" s="571">
        <f t="shared" si="3"/>
        <v>101.6302735520068</v>
      </c>
      <c r="J28" s="612">
        <v>1231.6572400688867</v>
      </c>
      <c r="K28" s="592">
        <v>1074.7731672485509</v>
      </c>
      <c r="L28" s="571">
        <f t="shared" si="4"/>
        <v>156.88407282033586</v>
      </c>
      <c r="M28" s="572">
        <f t="shared" si="5"/>
        <v>114.59694730023485</v>
      </c>
      <c r="N28" s="182"/>
    </row>
    <row r="29" spans="1:14" ht="15">
      <c r="A29" s="320" t="s">
        <v>12</v>
      </c>
      <c r="B29" s="610">
        <v>1669.7749999999994</v>
      </c>
      <c r="C29" s="588">
        <v>1684.9729999999997</v>
      </c>
      <c r="D29" s="571">
        <f t="shared" si="0"/>
        <v>-15.19800000000032</v>
      </c>
      <c r="E29" s="571">
        <f t="shared" si="1"/>
        <v>99.09802709004832</v>
      </c>
      <c r="F29" s="611">
        <v>13902.806765382573</v>
      </c>
      <c r="G29" s="590">
        <v>13779.280439508526</v>
      </c>
      <c r="H29" s="571">
        <f t="shared" si="2"/>
        <v>123.52632587404696</v>
      </c>
      <c r="I29" s="571">
        <f t="shared" si="3"/>
        <v>100.89646427051349</v>
      </c>
      <c r="J29" s="612">
        <v>1002.0636512903438</v>
      </c>
      <c r="K29" s="592">
        <v>865.2073356665061</v>
      </c>
      <c r="L29" s="571">
        <f t="shared" si="4"/>
        <v>136.85631562383776</v>
      </c>
      <c r="M29" s="572">
        <f t="shared" si="5"/>
        <v>115.81774795268136</v>
      </c>
      <c r="N29" s="182"/>
    </row>
    <row r="30" spans="1:14" ht="15">
      <c r="A30" s="320" t="s">
        <v>13</v>
      </c>
      <c r="B30" s="610">
        <v>4998.408999999998</v>
      </c>
      <c r="C30" s="588">
        <v>5017.84</v>
      </c>
      <c r="D30" s="571">
        <f t="shared" si="0"/>
        <v>-19.431000000002314</v>
      </c>
      <c r="E30" s="571">
        <f t="shared" si="1"/>
        <v>99.61276166637433</v>
      </c>
      <c r="F30" s="611">
        <v>14334.655020560867</v>
      </c>
      <c r="G30" s="590">
        <v>14097.051619820471</v>
      </c>
      <c r="H30" s="571">
        <f t="shared" si="2"/>
        <v>237.60340074039595</v>
      </c>
      <c r="I30" s="571">
        <f t="shared" si="3"/>
        <v>101.68548294457776</v>
      </c>
      <c r="J30" s="612">
        <v>1386.4663402561368</v>
      </c>
      <c r="K30" s="592">
        <v>1275.4887893329912</v>
      </c>
      <c r="L30" s="571">
        <f t="shared" si="4"/>
        <v>110.9775509231456</v>
      </c>
      <c r="M30" s="572">
        <f t="shared" si="5"/>
        <v>108.70078607128963</v>
      </c>
      <c r="N30" s="182"/>
    </row>
    <row r="31" spans="1:14" ht="15">
      <c r="A31" s="320" t="s">
        <v>14</v>
      </c>
      <c r="B31" s="610">
        <v>2529.679000000004</v>
      </c>
      <c r="C31" s="588">
        <v>2514.0170000000026</v>
      </c>
      <c r="D31" s="571">
        <f t="shared" si="0"/>
        <v>15.662000000001626</v>
      </c>
      <c r="E31" s="571">
        <f t="shared" si="1"/>
        <v>100.62298703628502</v>
      </c>
      <c r="F31" s="611">
        <v>14340.715297606239</v>
      </c>
      <c r="G31" s="590">
        <v>14056.49040294211</v>
      </c>
      <c r="H31" s="571">
        <f t="shared" si="2"/>
        <v>284.22489466412844</v>
      </c>
      <c r="I31" s="571">
        <f t="shared" si="3"/>
        <v>102.02201891451253</v>
      </c>
      <c r="J31" s="612">
        <v>1472.5112026730117</v>
      </c>
      <c r="K31" s="592">
        <v>1293.6373673421183</v>
      </c>
      <c r="L31" s="571">
        <f t="shared" si="4"/>
        <v>178.87383533089337</v>
      </c>
      <c r="M31" s="572">
        <f t="shared" si="5"/>
        <v>113.82720071687508</v>
      </c>
      <c r="N31" s="182"/>
    </row>
    <row r="32" spans="1:14" ht="15">
      <c r="A32" s="320" t="s">
        <v>15</v>
      </c>
      <c r="B32" s="610">
        <v>3320.4220000000046</v>
      </c>
      <c r="C32" s="588">
        <v>3329.124000000009</v>
      </c>
      <c r="D32" s="571">
        <f t="shared" si="0"/>
        <v>-8.702000000004318</v>
      </c>
      <c r="E32" s="571">
        <f t="shared" si="1"/>
        <v>99.73860991660256</v>
      </c>
      <c r="F32" s="611">
        <v>13672.085807165451</v>
      </c>
      <c r="G32" s="590">
        <v>13551.955909923015</v>
      </c>
      <c r="H32" s="571">
        <f t="shared" si="2"/>
        <v>120.12989724243562</v>
      </c>
      <c r="I32" s="571">
        <f t="shared" si="3"/>
        <v>100.88643955190611</v>
      </c>
      <c r="J32" s="612">
        <v>850.8738246724857</v>
      </c>
      <c r="K32" s="592">
        <v>799.0467362184944</v>
      </c>
      <c r="L32" s="571">
        <f t="shared" si="4"/>
        <v>51.82708845399134</v>
      </c>
      <c r="M32" s="572">
        <f t="shared" si="5"/>
        <v>106.48611477962655</v>
      </c>
      <c r="N32" s="182"/>
    </row>
    <row r="33" spans="1:14" ht="15">
      <c r="A33" s="320" t="s">
        <v>16</v>
      </c>
      <c r="B33" s="610">
        <v>3124.006000000002</v>
      </c>
      <c r="C33" s="588">
        <v>3126.73</v>
      </c>
      <c r="D33" s="571">
        <f t="shared" si="0"/>
        <v>-2.7239999999978863</v>
      </c>
      <c r="E33" s="571">
        <f t="shared" si="1"/>
        <v>99.91288022950502</v>
      </c>
      <c r="F33" s="611">
        <v>13795.809611121073</v>
      </c>
      <c r="G33" s="590">
        <v>13609.544316266509</v>
      </c>
      <c r="H33" s="571">
        <f t="shared" si="2"/>
        <v>186.26529485456376</v>
      </c>
      <c r="I33" s="571">
        <f t="shared" si="3"/>
        <v>101.36863726312964</v>
      </c>
      <c r="J33" s="612">
        <v>1070.7287907470932</v>
      </c>
      <c r="K33" s="592">
        <v>964.154883856298</v>
      </c>
      <c r="L33" s="571">
        <f t="shared" si="4"/>
        <v>106.57390689079512</v>
      </c>
      <c r="M33" s="572">
        <f t="shared" si="5"/>
        <v>111.05360857215545</v>
      </c>
      <c r="N33" s="182"/>
    </row>
    <row r="34" spans="1:14" ht="15">
      <c r="A34" s="320" t="s">
        <v>17</v>
      </c>
      <c r="B34" s="610">
        <v>3172.2860000000037</v>
      </c>
      <c r="C34" s="588">
        <v>3177.1330000000003</v>
      </c>
      <c r="D34" s="571">
        <f t="shared" si="0"/>
        <v>-4.846999999996569</v>
      </c>
      <c r="E34" s="571">
        <f t="shared" si="1"/>
        <v>99.84744107344589</v>
      </c>
      <c r="F34" s="611">
        <v>13717.432843907083</v>
      </c>
      <c r="G34" s="590">
        <v>13488.353913208319</v>
      </c>
      <c r="H34" s="571">
        <f t="shared" si="2"/>
        <v>229.07893069876445</v>
      </c>
      <c r="I34" s="571">
        <f t="shared" si="3"/>
        <v>101.6983460856142</v>
      </c>
      <c r="J34" s="612">
        <v>849.4390165325561</v>
      </c>
      <c r="K34" s="592">
        <v>726.2733414056005</v>
      </c>
      <c r="L34" s="571">
        <f t="shared" si="4"/>
        <v>123.16567512695565</v>
      </c>
      <c r="M34" s="572">
        <f t="shared" si="5"/>
        <v>116.95858406265963</v>
      </c>
      <c r="N34" s="182"/>
    </row>
    <row r="35" spans="1:14" ht="15">
      <c r="A35" s="320" t="s">
        <v>18</v>
      </c>
      <c r="B35" s="610">
        <v>6733.389999999999</v>
      </c>
      <c r="C35" s="588">
        <v>6691.648999999994</v>
      </c>
      <c r="D35" s="571">
        <f t="shared" si="0"/>
        <v>41.74100000000544</v>
      </c>
      <c r="E35" s="571">
        <f t="shared" si="1"/>
        <v>100.62377748743255</v>
      </c>
      <c r="F35" s="611">
        <v>14078.640155008634</v>
      </c>
      <c r="G35" s="590">
        <v>13898.253031502414</v>
      </c>
      <c r="H35" s="571">
        <f t="shared" si="2"/>
        <v>180.38712350621972</v>
      </c>
      <c r="I35" s="571">
        <f t="shared" si="3"/>
        <v>101.29791221312021</v>
      </c>
      <c r="J35" s="612">
        <v>1158.2082725046375</v>
      </c>
      <c r="K35" s="592">
        <v>1003.6176683305829</v>
      </c>
      <c r="L35" s="571">
        <f t="shared" si="4"/>
        <v>154.59060417405465</v>
      </c>
      <c r="M35" s="572">
        <f t="shared" si="5"/>
        <v>115.4033362556481</v>
      </c>
      <c r="N35" s="182"/>
    </row>
    <row r="36" spans="1:14" ht="15">
      <c r="A36" s="320" t="s">
        <v>19</v>
      </c>
      <c r="B36" s="610">
        <v>3671.137000000006</v>
      </c>
      <c r="C36" s="588">
        <v>3668.446</v>
      </c>
      <c r="D36" s="571">
        <f t="shared" si="0"/>
        <v>2.69100000000617</v>
      </c>
      <c r="E36" s="571">
        <f t="shared" si="1"/>
        <v>100.07335531175887</v>
      </c>
      <c r="F36" s="611">
        <v>13857.878136028874</v>
      </c>
      <c r="G36" s="590">
        <v>13575.6911782264</v>
      </c>
      <c r="H36" s="571">
        <f t="shared" si="2"/>
        <v>282.18695780247435</v>
      </c>
      <c r="I36" s="571">
        <f t="shared" si="3"/>
        <v>102.0786194536825</v>
      </c>
      <c r="J36" s="612">
        <v>1290.5412773572132</v>
      </c>
      <c r="K36" s="592">
        <v>1138.6064653352748</v>
      </c>
      <c r="L36" s="571">
        <f t="shared" si="4"/>
        <v>151.93481202193834</v>
      </c>
      <c r="M36" s="572">
        <f t="shared" si="5"/>
        <v>113.3439266899999</v>
      </c>
      <c r="N36" s="182"/>
    </row>
    <row r="37" spans="1:14" ht="15">
      <c r="A37" s="320" t="s">
        <v>20</v>
      </c>
      <c r="B37" s="610">
        <v>3627.7099999999978</v>
      </c>
      <c r="C37" s="588">
        <v>3659.740000000001</v>
      </c>
      <c r="D37" s="571">
        <f t="shared" si="0"/>
        <v>-32.03000000000338</v>
      </c>
      <c r="E37" s="571">
        <f t="shared" si="1"/>
        <v>99.1248012153868</v>
      </c>
      <c r="F37" s="611">
        <v>13687.17744803197</v>
      </c>
      <c r="G37" s="590">
        <v>13493.506597007809</v>
      </c>
      <c r="H37" s="571">
        <f t="shared" si="2"/>
        <v>193.67085102416058</v>
      </c>
      <c r="I37" s="571">
        <f t="shared" si="3"/>
        <v>101.43528926029582</v>
      </c>
      <c r="J37" s="612">
        <v>967.6570067618427</v>
      </c>
      <c r="K37" s="592">
        <v>897.4464032964092</v>
      </c>
      <c r="L37" s="571">
        <f t="shared" si="4"/>
        <v>70.21060346543345</v>
      </c>
      <c r="M37" s="572">
        <f t="shared" si="5"/>
        <v>107.82337565870708</v>
      </c>
      <c r="N37" s="182"/>
    </row>
    <row r="38" spans="1:14" ht="15.75" thickBot="1">
      <c r="A38" s="321" t="s">
        <v>21</v>
      </c>
      <c r="B38" s="613">
        <v>7262.3319999999985</v>
      </c>
      <c r="C38" s="594">
        <v>7310.584000000008</v>
      </c>
      <c r="D38" s="573">
        <f t="shared" si="0"/>
        <v>-48.2520000000095</v>
      </c>
      <c r="E38" s="573">
        <f t="shared" si="1"/>
        <v>99.33997065077142</v>
      </c>
      <c r="F38" s="614">
        <v>13816.714222557353</v>
      </c>
      <c r="G38" s="596">
        <v>13518.571680912639</v>
      </c>
      <c r="H38" s="573">
        <f t="shared" si="2"/>
        <v>298.1425416447146</v>
      </c>
      <c r="I38" s="573">
        <f t="shared" si="3"/>
        <v>102.20542930630513</v>
      </c>
      <c r="J38" s="615">
        <v>1232.7915927464248</v>
      </c>
      <c r="K38" s="598">
        <v>1097.735899074546</v>
      </c>
      <c r="L38" s="573">
        <f t="shared" si="4"/>
        <v>135.05569367187877</v>
      </c>
      <c r="M38" s="574">
        <f t="shared" si="5"/>
        <v>112.30311350715034</v>
      </c>
      <c r="N38" s="182"/>
    </row>
  </sheetData>
  <sheetProtection/>
  <mergeCells count="1">
    <mergeCell ref="A20:A2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6.625" style="0" customWidth="1"/>
    <col min="2" max="2" width="15.75390625" style="80" customWidth="1"/>
    <col min="3" max="3" width="18.25390625" style="81" customWidth="1"/>
    <col min="4" max="4" width="16.25390625" style="81" customWidth="1"/>
    <col min="5" max="5" width="13.875" style="81" customWidth="1"/>
    <col min="6" max="6" width="16.00390625" style="80" customWidth="1"/>
    <col min="7" max="7" width="20.75390625" style="24" customWidth="1"/>
    <col min="8" max="8" width="12.625" style="24" customWidth="1"/>
    <col min="9" max="9" width="15.375" style="5" customWidth="1"/>
    <col min="10" max="10" width="11.125" style="0" customWidth="1"/>
  </cols>
  <sheetData>
    <row r="1" spans="1:10" s="1" customFormat="1" ht="15.75">
      <c r="A1" s="25" t="s">
        <v>177</v>
      </c>
      <c r="B1" s="81"/>
      <c r="C1" s="81"/>
      <c r="D1" s="81"/>
      <c r="E1" s="81"/>
      <c r="F1" s="81"/>
      <c r="G1" s="5"/>
      <c r="H1" s="5"/>
      <c r="I1" s="5"/>
      <c r="J1" s="27" t="s">
        <v>76</v>
      </c>
    </row>
    <row r="2" spans="2:9" s="1" customFormat="1" ht="12.75">
      <c r="B2" s="81"/>
      <c r="C2" s="81"/>
      <c r="D2" s="81"/>
      <c r="E2" s="81"/>
      <c r="F2" s="81"/>
      <c r="G2" s="5"/>
      <c r="H2" s="5"/>
      <c r="I2" s="5"/>
    </row>
    <row r="3" spans="1:10" ht="12.75">
      <c r="A3" s="220"/>
      <c r="B3" s="218"/>
      <c r="C3" s="218"/>
      <c r="D3" s="219"/>
      <c r="E3" s="219"/>
      <c r="F3" s="220"/>
      <c r="G3" s="220"/>
      <c r="H3" s="220"/>
      <c r="I3" s="220"/>
      <c r="J3" s="220"/>
    </row>
    <row r="4" spans="1:10" ht="26.25">
      <c r="A4" s="221" t="s">
        <v>88</v>
      </c>
      <c r="B4" s="218"/>
      <c r="C4" s="218"/>
      <c r="D4" s="219"/>
      <c r="E4" s="219"/>
      <c r="F4" s="220"/>
      <c r="G4" s="220"/>
      <c r="H4" s="220"/>
      <c r="I4" s="220"/>
      <c r="J4" s="220"/>
    </row>
    <row r="5" spans="1:10" ht="12.75">
      <c r="A5" s="220"/>
      <c r="B5" s="218"/>
      <c r="C5" s="218"/>
      <c r="D5" s="219"/>
      <c r="E5" s="219"/>
      <c r="F5" s="220"/>
      <c r="G5" s="220"/>
      <c r="H5" s="220"/>
      <c r="I5" s="220"/>
      <c r="J5" s="220"/>
    </row>
    <row r="6" spans="1:10" ht="18">
      <c r="A6" s="413" t="s">
        <v>183</v>
      </c>
      <c r="B6" s="218"/>
      <c r="C6" s="218"/>
      <c r="D6" s="219"/>
      <c r="E6" s="219"/>
      <c r="F6" s="220"/>
      <c r="G6" s="220"/>
      <c r="H6" s="220"/>
      <c r="I6" s="220"/>
      <c r="J6" s="220"/>
    </row>
    <row r="7" spans="1:10" ht="21" thickBot="1">
      <c r="A7" s="222" t="s">
        <v>132</v>
      </c>
      <c r="B7" s="223"/>
      <c r="C7" s="223"/>
      <c r="D7" s="224"/>
      <c r="E7" s="224"/>
      <c r="F7" s="225"/>
      <c r="G7" s="224"/>
      <c r="H7" s="224"/>
      <c r="I7" s="224"/>
      <c r="J7" s="226"/>
    </row>
    <row r="8" spans="1:10" ht="12.75">
      <c r="A8" s="227"/>
      <c r="B8" s="228" t="s">
        <v>2</v>
      </c>
      <c r="C8" s="229" t="s">
        <v>2</v>
      </c>
      <c r="D8" s="230" t="s">
        <v>138</v>
      </c>
      <c r="E8" s="230" t="s">
        <v>138</v>
      </c>
      <c r="F8" s="231"/>
      <c r="G8" s="232"/>
      <c r="H8" s="231"/>
      <c r="I8" s="231"/>
      <c r="J8" s="233"/>
    </row>
    <row r="9" spans="1:10" ht="15">
      <c r="A9" s="234" t="s">
        <v>49</v>
      </c>
      <c r="B9" s="235" t="s">
        <v>26</v>
      </c>
      <c r="C9" s="236" t="s">
        <v>139</v>
      </c>
      <c r="D9" s="237" t="s">
        <v>140</v>
      </c>
      <c r="E9" s="237" t="s">
        <v>140</v>
      </c>
      <c r="F9" s="238" t="s">
        <v>141</v>
      </c>
      <c r="G9" s="239" t="s">
        <v>141</v>
      </c>
      <c r="H9" s="912" t="s">
        <v>142</v>
      </c>
      <c r="I9" s="913"/>
      <c r="J9" s="914"/>
    </row>
    <row r="10" spans="1:10" ht="15">
      <c r="A10" s="234" t="s">
        <v>89</v>
      </c>
      <c r="B10" s="235" t="s">
        <v>131</v>
      </c>
      <c r="C10" s="240" t="s">
        <v>90</v>
      </c>
      <c r="D10" s="237" t="s">
        <v>143</v>
      </c>
      <c r="E10" s="237" t="s">
        <v>144</v>
      </c>
      <c r="F10" s="238" t="s">
        <v>130</v>
      </c>
      <c r="G10" s="239" t="s">
        <v>145</v>
      </c>
      <c r="H10" s="241" t="s">
        <v>146</v>
      </c>
      <c r="I10" s="242" t="s">
        <v>147</v>
      </c>
      <c r="J10" s="243" t="s">
        <v>148</v>
      </c>
    </row>
    <row r="11" spans="1:10" ht="15.75" thickBot="1">
      <c r="A11" s="234"/>
      <c r="B11" s="235" t="s">
        <v>5</v>
      </c>
      <c r="C11" s="236" t="s">
        <v>46</v>
      </c>
      <c r="D11" s="237" t="s">
        <v>149</v>
      </c>
      <c r="E11" s="237" t="s">
        <v>150</v>
      </c>
      <c r="F11" s="238"/>
      <c r="G11" s="239"/>
      <c r="H11" s="244"/>
      <c r="I11" s="245"/>
      <c r="J11" s="246"/>
    </row>
    <row r="12" spans="1:10" ht="15.75" thickBot="1">
      <c r="A12" s="247" t="s">
        <v>7</v>
      </c>
      <c r="B12" s="391">
        <v>148241.45100000064</v>
      </c>
      <c r="C12" s="392">
        <v>127175.88500000084</v>
      </c>
      <c r="D12" s="393">
        <v>22384476.994999968</v>
      </c>
      <c r="E12" s="393">
        <v>18080496.696999986</v>
      </c>
      <c r="F12" s="394">
        <v>25166.68678474627</v>
      </c>
      <c r="G12" s="395">
        <v>23694.870424268283</v>
      </c>
      <c r="H12" s="394">
        <v>21065.565999999802</v>
      </c>
      <c r="I12" s="395">
        <v>4303980.297999982</v>
      </c>
      <c r="J12" s="396">
        <v>34052.25616376367</v>
      </c>
    </row>
    <row r="13" spans="1:10" ht="15">
      <c r="A13" s="248" t="s">
        <v>8</v>
      </c>
      <c r="B13" s="397">
        <v>15804.74900000003</v>
      </c>
      <c r="C13" s="398">
        <v>13827.289000000017</v>
      </c>
      <c r="D13" s="398">
        <v>2430752.4929999965</v>
      </c>
      <c r="E13" s="398">
        <v>2007210.3689999988</v>
      </c>
      <c r="F13" s="399">
        <v>25633.144537758784</v>
      </c>
      <c r="G13" s="400">
        <v>24193.828703515155</v>
      </c>
      <c r="H13" s="401">
        <v>1977.4600000000137</v>
      </c>
      <c r="I13" s="400">
        <v>423542.12399999774</v>
      </c>
      <c r="J13" s="402">
        <v>35697.48768622331</v>
      </c>
    </row>
    <row r="14" spans="1:10" ht="15">
      <c r="A14" s="249" t="s">
        <v>9</v>
      </c>
      <c r="B14" s="403">
        <v>16847.55300000001</v>
      </c>
      <c r="C14" s="404">
        <v>14236.003000000006</v>
      </c>
      <c r="D14" s="404">
        <v>2605625.4310000036</v>
      </c>
      <c r="E14" s="404">
        <v>2058878.3130000005</v>
      </c>
      <c r="F14" s="405">
        <v>25776.497344550095</v>
      </c>
      <c r="G14" s="404">
        <v>24104.12427561303</v>
      </c>
      <c r="H14" s="406">
        <v>2611.5500000000047</v>
      </c>
      <c r="I14" s="404">
        <v>546747.118000003</v>
      </c>
      <c r="J14" s="407">
        <v>34892.88723810267</v>
      </c>
    </row>
    <row r="15" spans="1:10" ht="15">
      <c r="A15" s="250" t="s">
        <v>10</v>
      </c>
      <c r="B15" s="403">
        <v>9488.287000000002</v>
      </c>
      <c r="C15" s="404">
        <v>8170.020999999998</v>
      </c>
      <c r="D15" s="404">
        <v>1423596.8000000035</v>
      </c>
      <c r="E15" s="404">
        <v>1157403.9010000026</v>
      </c>
      <c r="F15" s="405">
        <v>25006.213801641312</v>
      </c>
      <c r="G15" s="404">
        <v>23610.790004905393</v>
      </c>
      <c r="H15" s="406">
        <v>1318.2660000000042</v>
      </c>
      <c r="I15" s="404">
        <v>266192.8990000009</v>
      </c>
      <c r="J15" s="407">
        <v>33654.42419562265</v>
      </c>
    </row>
    <row r="16" spans="1:10" ht="15">
      <c r="A16" s="250" t="s">
        <v>11</v>
      </c>
      <c r="B16" s="403">
        <v>8245.155999999994</v>
      </c>
      <c r="C16" s="404">
        <v>7186.592999999994</v>
      </c>
      <c r="D16" s="404">
        <v>1234459.4069999985</v>
      </c>
      <c r="E16" s="404">
        <v>1018986.1649999997</v>
      </c>
      <c r="F16" s="405">
        <v>24953.225202773596</v>
      </c>
      <c r="G16" s="404">
        <v>23631.646803986267</v>
      </c>
      <c r="H16" s="406">
        <v>1058.5629999999992</v>
      </c>
      <c r="I16" s="404">
        <v>215473.2419999988</v>
      </c>
      <c r="J16" s="407">
        <v>33925.431929889695</v>
      </c>
    </row>
    <row r="17" spans="1:10" ht="15">
      <c r="A17" s="250" t="s">
        <v>12</v>
      </c>
      <c r="B17" s="403">
        <v>4331.838</v>
      </c>
      <c r="C17" s="404">
        <v>3715.5290000000005</v>
      </c>
      <c r="D17" s="404">
        <v>646916.8739999996</v>
      </c>
      <c r="E17" s="404">
        <v>522361.28900000016</v>
      </c>
      <c r="F17" s="405">
        <v>24890.007197868417</v>
      </c>
      <c r="G17" s="404">
        <v>23431.445383237045</v>
      </c>
      <c r="H17" s="406">
        <v>616.3089999999993</v>
      </c>
      <c r="I17" s="404">
        <v>124555.58499999944</v>
      </c>
      <c r="J17" s="407">
        <v>33683.20788219318</v>
      </c>
    </row>
    <row r="18" spans="1:10" ht="15">
      <c r="A18" s="250" t="s">
        <v>13</v>
      </c>
      <c r="B18" s="403">
        <v>11970.507999999996</v>
      </c>
      <c r="C18" s="404">
        <v>10282.136000000006</v>
      </c>
      <c r="D18" s="404">
        <v>1832475.4369999957</v>
      </c>
      <c r="E18" s="404">
        <v>1475166.7409999978</v>
      </c>
      <c r="F18" s="405">
        <v>25513.752034026686</v>
      </c>
      <c r="G18" s="404">
        <v>23911.483324087472</v>
      </c>
      <c r="H18" s="406">
        <v>1688.3719999999903</v>
      </c>
      <c r="I18" s="404">
        <v>357308.6959999979</v>
      </c>
      <c r="J18" s="407">
        <v>35271.52152092864</v>
      </c>
    </row>
    <row r="19" spans="1:10" ht="15">
      <c r="A19" s="250" t="s">
        <v>14</v>
      </c>
      <c r="B19" s="403">
        <v>6205.081000000001</v>
      </c>
      <c r="C19" s="404">
        <v>5330.453</v>
      </c>
      <c r="D19" s="404">
        <v>954313.3830000013</v>
      </c>
      <c r="E19" s="404">
        <v>772803.8859999996</v>
      </c>
      <c r="F19" s="405">
        <v>25632.57925239013</v>
      </c>
      <c r="G19" s="404">
        <v>24163.171060070614</v>
      </c>
      <c r="H19" s="406">
        <v>874.6280000000006</v>
      </c>
      <c r="I19" s="404">
        <v>181509.49700000172</v>
      </c>
      <c r="J19" s="407">
        <v>34587.942340439135</v>
      </c>
    </row>
    <row r="20" spans="1:10" ht="15">
      <c r="A20" s="250" t="s">
        <v>15</v>
      </c>
      <c r="B20" s="403">
        <v>8438.884999999987</v>
      </c>
      <c r="C20" s="404">
        <v>7146.355999999993</v>
      </c>
      <c r="D20" s="404">
        <v>1238644.8090000006</v>
      </c>
      <c r="E20" s="404">
        <v>988834.3199999991</v>
      </c>
      <c r="F20" s="405">
        <v>24463.042392448813</v>
      </c>
      <c r="G20" s="404">
        <v>23061.50435270787</v>
      </c>
      <c r="H20" s="406">
        <v>1292.528999999994</v>
      </c>
      <c r="I20" s="404">
        <v>249810.48900000146</v>
      </c>
      <c r="J20" s="407">
        <v>32212.10626608798</v>
      </c>
    </row>
    <row r="21" spans="1:10" ht="15">
      <c r="A21" s="250" t="s">
        <v>16</v>
      </c>
      <c r="B21" s="403">
        <v>7653.007000000001</v>
      </c>
      <c r="C21" s="404">
        <v>6457.738</v>
      </c>
      <c r="D21" s="404">
        <v>1143195.4029999995</v>
      </c>
      <c r="E21" s="404">
        <v>910953.8169999991</v>
      </c>
      <c r="F21" s="405">
        <v>24896.43184262951</v>
      </c>
      <c r="G21" s="404">
        <v>23510.652827145743</v>
      </c>
      <c r="H21" s="406">
        <v>1195.2690000000011</v>
      </c>
      <c r="I21" s="404">
        <v>232241.58600000036</v>
      </c>
      <c r="J21" s="407">
        <v>32383.447575399365</v>
      </c>
    </row>
    <row r="22" spans="1:10" ht="15">
      <c r="A22" s="250" t="s">
        <v>17</v>
      </c>
      <c r="B22" s="403">
        <v>7571.2309999999925</v>
      </c>
      <c r="C22" s="404">
        <v>6415.595999999999</v>
      </c>
      <c r="D22" s="404">
        <v>1125108.6400000004</v>
      </c>
      <c r="E22" s="404">
        <v>898944.6660000014</v>
      </c>
      <c r="F22" s="405">
        <v>24767.188673369885</v>
      </c>
      <c r="G22" s="404">
        <v>23353.108736896815</v>
      </c>
      <c r="H22" s="406">
        <v>1155.6349999999939</v>
      </c>
      <c r="I22" s="404">
        <v>226163.973999999</v>
      </c>
      <c r="J22" s="407">
        <v>32617.56148495563</v>
      </c>
    </row>
    <row r="23" spans="1:10" ht="15">
      <c r="A23" s="250" t="s">
        <v>18</v>
      </c>
      <c r="B23" s="403">
        <v>16403.922000000024</v>
      </c>
      <c r="C23" s="404">
        <v>14035.783000000025</v>
      </c>
      <c r="D23" s="404">
        <v>2460992.6100000017</v>
      </c>
      <c r="E23" s="404">
        <v>1979474.6970000016</v>
      </c>
      <c r="F23" s="405">
        <v>25004.107859083928</v>
      </c>
      <c r="G23" s="404">
        <v>23505.097613720565</v>
      </c>
      <c r="H23" s="406">
        <v>2368.138999999999</v>
      </c>
      <c r="I23" s="404">
        <v>481517.9130000002</v>
      </c>
      <c r="J23" s="407">
        <v>33888.62963702725</v>
      </c>
    </row>
    <row r="24" spans="1:10" ht="15">
      <c r="A24" s="250" t="s">
        <v>19</v>
      </c>
      <c r="B24" s="403">
        <v>9480.78400000001</v>
      </c>
      <c r="C24" s="404">
        <v>8142.709999999994</v>
      </c>
      <c r="D24" s="404">
        <v>1419109.5460000008</v>
      </c>
      <c r="E24" s="404">
        <v>1147089.6469999996</v>
      </c>
      <c r="F24" s="405">
        <v>24947.120160808066</v>
      </c>
      <c r="G24" s="404">
        <v>23478.867334503306</v>
      </c>
      <c r="H24" s="406">
        <v>1338.074000000017</v>
      </c>
      <c r="I24" s="404">
        <v>272019.89900000114</v>
      </c>
      <c r="J24" s="407">
        <v>33882.01985341091</v>
      </c>
    </row>
    <row r="25" spans="1:10" ht="15">
      <c r="A25" s="250" t="s">
        <v>20</v>
      </c>
      <c r="B25" s="403">
        <v>8546.164000000002</v>
      </c>
      <c r="C25" s="404">
        <v>7326.680999999996</v>
      </c>
      <c r="D25" s="404">
        <v>1260438.6930000014</v>
      </c>
      <c r="E25" s="404">
        <v>1014590.6169999994</v>
      </c>
      <c r="F25" s="405">
        <v>24580.983409632692</v>
      </c>
      <c r="G25" s="404">
        <v>23079.81419781572</v>
      </c>
      <c r="H25" s="406">
        <v>1219.4830000000065</v>
      </c>
      <c r="I25" s="404">
        <v>245848.07600000198</v>
      </c>
      <c r="J25" s="407">
        <v>33600.041438325454</v>
      </c>
    </row>
    <row r="26" spans="1:10" ht="15.75" thickBot="1">
      <c r="A26" s="251" t="s">
        <v>21</v>
      </c>
      <c r="B26" s="408">
        <v>17254.285999999956</v>
      </c>
      <c r="C26" s="409">
        <v>14902.996999999967</v>
      </c>
      <c r="D26" s="409">
        <v>2608847.4690000047</v>
      </c>
      <c r="E26" s="409">
        <v>2127798.269000001</v>
      </c>
      <c r="F26" s="410">
        <v>25199.99445355211</v>
      </c>
      <c r="G26" s="409">
        <v>23796.08912444485</v>
      </c>
      <c r="H26" s="411">
        <v>2351.2889999999898</v>
      </c>
      <c r="I26" s="409">
        <v>481049.2000000039</v>
      </c>
      <c r="J26" s="412">
        <v>34098.261279948005</v>
      </c>
    </row>
  </sheetData>
  <sheetProtection/>
  <mergeCells count="1">
    <mergeCell ref="H9:J9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B13" sqref="B13:J27"/>
    </sheetView>
  </sheetViews>
  <sheetFormatPr defaultColWidth="9.00390625" defaultRowHeight="12.75"/>
  <cols>
    <col min="1" max="1" width="36.625" style="0" customWidth="1"/>
    <col min="2" max="2" width="15.75390625" style="80" customWidth="1"/>
    <col min="3" max="3" width="18.25390625" style="81" customWidth="1"/>
    <col min="4" max="4" width="16.25390625" style="81" customWidth="1"/>
    <col min="5" max="5" width="13.875" style="81" customWidth="1"/>
    <col min="6" max="6" width="16.00390625" style="80" customWidth="1"/>
    <col min="7" max="7" width="23.00390625" style="24" customWidth="1"/>
    <col min="8" max="8" width="11.75390625" style="24" customWidth="1"/>
    <col min="9" max="9" width="15.375" style="5" customWidth="1"/>
    <col min="10" max="10" width="11.375" style="0" customWidth="1"/>
  </cols>
  <sheetData>
    <row r="1" spans="1:10" s="1" customFormat="1" ht="15.75">
      <c r="A1" s="25" t="s">
        <v>177</v>
      </c>
      <c r="B1" s="81"/>
      <c r="C1" s="81"/>
      <c r="D1" s="81"/>
      <c r="E1" s="81"/>
      <c r="F1" s="81"/>
      <c r="G1" s="5"/>
      <c r="H1" s="5"/>
      <c r="I1" s="5"/>
      <c r="J1" s="27" t="s">
        <v>77</v>
      </c>
    </row>
    <row r="2" spans="2:9" s="1" customFormat="1" ht="12.75">
      <c r="B2" s="81"/>
      <c r="C2" s="81"/>
      <c r="D2" s="81"/>
      <c r="E2" s="81"/>
      <c r="F2" s="81"/>
      <c r="G2" s="5"/>
      <c r="H2" s="5"/>
      <c r="I2" s="5"/>
    </row>
    <row r="3" spans="2:9" s="1" customFormat="1" ht="4.5" customHeight="1">
      <c r="B3" s="81"/>
      <c r="C3" s="81"/>
      <c r="D3" s="81"/>
      <c r="E3" s="81"/>
      <c r="F3" s="81"/>
      <c r="G3" s="5"/>
      <c r="H3" s="5"/>
      <c r="I3" s="5"/>
    </row>
    <row r="4" spans="1:13" s="1" customFormat="1" ht="15" customHeight="1">
      <c r="A4"/>
      <c r="B4" s="80"/>
      <c r="C4" s="81"/>
      <c r="D4" s="81"/>
      <c r="E4" s="81"/>
      <c r="F4" s="80"/>
      <c r="G4" s="24"/>
      <c r="H4" s="24"/>
      <c r="I4" s="5"/>
      <c r="J4"/>
      <c r="K4"/>
      <c r="L4"/>
      <c r="M4"/>
    </row>
    <row r="5" spans="1:13" s="1" customFormat="1" ht="26.25">
      <c r="A5" s="221" t="s">
        <v>91</v>
      </c>
      <c r="B5" s="218"/>
      <c r="C5" s="218"/>
      <c r="D5" s="219"/>
      <c r="E5" s="219"/>
      <c r="F5" s="220"/>
      <c r="G5" s="220"/>
      <c r="H5" s="220"/>
      <c r="I5" s="220"/>
      <c r="J5" s="220"/>
      <c r="K5" s="220"/>
      <c r="L5" s="220"/>
      <c r="M5" s="220"/>
    </row>
    <row r="6" spans="1:13" s="1" customFormat="1" ht="12.75">
      <c r="A6" s="220"/>
      <c r="B6" s="218"/>
      <c r="C6" s="218"/>
      <c r="D6" s="219"/>
      <c r="E6" s="219"/>
      <c r="F6" s="220"/>
      <c r="G6" s="220"/>
      <c r="H6" s="220"/>
      <c r="I6" s="220"/>
      <c r="J6" s="220"/>
      <c r="K6" s="220"/>
      <c r="L6" s="220"/>
      <c r="M6" s="220"/>
    </row>
    <row r="7" spans="1:13" s="1" customFormat="1" ht="18">
      <c r="A7" s="413" t="s">
        <v>183</v>
      </c>
      <c r="B7" s="218"/>
      <c r="C7" s="218"/>
      <c r="D7" s="219"/>
      <c r="E7" s="219"/>
      <c r="F7" s="220"/>
      <c r="G7" s="220"/>
      <c r="H7" s="220"/>
      <c r="I7" s="220"/>
      <c r="J7" s="220"/>
      <c r="K7" s="220"/>
      <c r="L7" s="220"/>
      <c r="M7" s="220"/>
    </row>
    <row r="8" spans="1:13" s="82" customFormat="1" ht="20.25" customHeight="1" thickBot="1">
      <c r="A8" s="222" t="s">
        <v>132</v>
      </c>
      <c r="B8" s="223"/>
      <c r="C8" s="223"/>
      <c r="D8" s="224"/>
      <c r="E8" s="224"/>
      <c r="F8" s="225"/>
      <c r="G8" s="224"/>
      <c r="H8" s="224"/>
      <c r="I8" s="224"/>
      <c r="J8" s="226"/>
      <c r="K8" s="252"/>
      <c r="L8" s="252"/>
      <c r="M8" s="252"/>
    </row>
    <row r="9" spans="1:13" s="22" customFormat="1" ht="18" customHeight="1">
      <c r="A9" s="227"/>
      <c r="B9" s="253" t="s">
        <v>2</v>
      </c>
      <c r="C9" s="216" t="s">
        <v>2</v>
      </c>
      <c r="D9" s="230" t="s">
        <v>138</v>
      </c>
      <c r="E9" s="230" t="s">
        <v>138</v>
      </c>
      <c r="F9" s="231"/>
      <c r="G9" s="232"/>
      <c r="H9" s="231"/>
      <c r="I9" s="231"/>
      <c r="J9" s="233"/>
      <c r="K9" s="220"/>
      <c r="L9" s="220"/>
      <c r="M9" s="220"/>
    </row>
    <row r="10" spans="1:13" s="22" customFormat="1" ht="18" customHeight="1">
      <c r="A10" s="234" t="s">
        <v>49</v>
      </c>
      <c r="B10" s="254" t="s">
        <v>26</v>
      </c>
      <c r="C10" s="217" t="s">
        <v>139</v>
      </c>
      <c r="D10" s="237" t="s">
        <v>140</v>
      </c>
      <c r="E10" s="237" t="s">
        <v>140</v>
      </c>
      <c r="F10" s="238" t="s">
        <v>141</v>
      </c>
      <c r="G10" s="239" t="s">
        <v>141</v>
      </c>
      <c r="H10" s="912" t="s">
        <v>142</v>
      </c>
      <c r="I10" s="913"/>
      <c r="J10" s="914"/>
      <c r="K10" s="220"/>
      <c r="L10" s="220"/>
      <c r="M10" s="220"/>
    </row>
    <row r="11" spans="1:13" s="22" customFormat="1" ht="18" customHeight="1">
      <c r="A11" s="234" t="s">
        <v>89</v>
      </c>
      <c r="B11" s="254" t="s">
        <v>151</v>
      </c>
      <c r="C11" s="255" t="s">
        <v>90</v>
      </c>
      <c r="D11" s="237" t="s">
        <v>151</v>
      </c>
      <c r="E11" s="237" t="s">
        <v>144</v>
      </c>
      <c r="F11" s="238" t="s">
        <v>152</v>
      </c>
      <c r="G11" s="239" t="s">
        <v>153</v>
      </c>
      <c r="H11" s="241" t="s">
        <v>146</v>
      </c>
      <c r="I11" s="242" t="s">
        <v>147</v>
      </c>
      <c r="J11" s="243" t="s">
        <v>148</v>
      </c>
      <c r="K11" s="220"/>
      <c r="L11" s="220"/>
      <c r="M11" s="220"/>
    </row>
    <row r="12" spans="1:13" s="22" customFormat="1" ht="18" customHeight="1" thickBot="1">
      <c r="A12" s="234"/>
      <c r="B12" s="254" t="s">
        <v>5</v>
      </c>
      <c r="C12" s="217" t="s">
        <v>46</v>
      </c>
      <c r="D12" s="237" t="s">
        <v>149</v>
      </c>
      <c r="E12" s="237" t="s">
        <v>150</v>
      </c>
      <c r="F12" s="238"/>
      <c r="G12" s="239"/>
      <c r="H12" s="244"/>
      <c r="I12" s="245"/>
      <c r="J12" s="246"/>
      <c r="K12" s="220"/>
      <c r="L12" s="220"/>
      <c r="M12" s="220"/>
    </row>
    <row r="13" spans="1:13" s="22" customFormat="1" ht="18" customHeight="1" thickBot="1">
      <c r="A13" s="247" t="s">
        <v>7</v>
      </c>
      <c r="B13" s="391">
        <v>60635.340000000164</v>
      </c>
      <c r="C13" s="392">
        <v>51104.64700000025</v>
      </c>
      <c r="D13" s="393">
        <v>5098775.697000023</v>
      </c>
      <c r="E13" s="393">
        <v>3993065.455000019</v>
      </c>
      <c r="F13" s="394">
        <v>14014.86244655347</v>
      </c>
      <c r="G13" s="395">
        <v>13022.512593946038</v>
      </c>
      <c r="H13" s="394">
        <v>9530.692999999912</v>
      </c>
      <c r="I13" s="395">
        <v>1105710.2420000038</v>
      </c>
      <c r="J13" s="396">
        <v>19335.953884291066</v>
      </c>
      <c r="K13" s="256"/>
      <c r="L13" s="256"/>
      <c r="M13" s="256"/>
    </row>
    <row r="14" spans="1:13" s="22" customFormat="1" ht="18" customHeight="1">
      <c r="A14" s="248" t="s">
        <v>8</v>
      </c>
      <c r="B14" s="397">
        <v>6334.943999999996</v>
      </c>
      <c r="C14" s="398">
        <v>5169.071999999997</v>
      </c>
      <c r="D14" s="398">
        <v>554975.6689999994</v>
      </c>
      <c r="E14" s="398">
        <v>415624.60000000056</v>
      </c>
      <c r="F14" s="399">
        <v>14600.909626562334</v>
      </c>
      <c r="G14" s="400">
        <v>13401.00634440124</v>
      </c>
      <c r="H14" s="401">
        <v>1165.8719999999985</v>
      </c>
      <c r="I14" s="400">
        <v>139351.06899999885</v>
      </c>
      <c r="J14" s="402">
        <v>19920.864526008434</v>
      </c>
      <c r="K14" s="256"/>
      <c r="L14" s="256"/>
      <c r="M14" s="256"/>
    </row>
    <row r="15" spans="1:13" s="22" customFormat="1" ht="18" customHeight="1">
      <c r="A15" s="249" t="s">
        <v>9</v>
      </c>
      <c r="B15" s="403">
        <v>7011.875000000023</v>
      </c>
      <c r="C15" s="404">
        <v>5940.399000000016</v>
      </c>
      <c r="D15" s="404">
        <v>593359.1689999998</v>
      </c>
      <c r="E15" s="404">
        <v>469709.78099999984</v>
      </c>
      <c r="F15" s="405">
        <v>14103.673387408215</v>
      </c>
      <c r="G15" s="404">
        <v>13178.4015686488</v>
      </c>
      <c r="H15" s="406">
        <v>1071.476000000007</v>
      </c>
      <c r="I15" s="404">
        <v>123649.38799999992</v>
      </c>
      <c r="J15" s="407">
        <v>19233.497841606517</v>
      </c>
      <c r="K15" s="256"/>
      <c r="L15" s="256"/>
      <c r="M15" s="256"/>
    </row>
    <row r="16" spans="1:13" s="22" customFormat="1" ht="18" customHeight="1">
      <c r="A16" s="250" t="s">
        <v>10</v>
      </c>
      <c r="B16" s="403">
        <v>4025.5330000000035</v>
      </c>
      <c r="C16" s="404">
        <v>3282.206000000003</v>
      </c>
      <c r="D16" s="404">
        <v>334577.36000000004</v>
      </c>
      <c r="E16" s="404">
        <v>251937.47299999985</v>
      </c>
      <c r="F16" s="405">
        <v>13852.300635303023</v>
      </c>
      <c r="G16" s="404">
        <v>12793.096726205873</v>
      </c>
      <c r="H16" s="406">
        <v>743.3270000000007</v>
      </c>
      <c r="I16" s="404">
        <v>82639.88700000019</v>
      </c>
      <c r="J16" s="407">
        <v>18529.280518533593</v>
      </c>
      <c r="K16" s="256"/>
      <c r="L16" s="256"/>
      <c r="M16" s="256"/>
    </row>
    <row r="17" spans="1:13" s="22" customFormat="1" ht="18" customHeight="1">
      <c r="A17" s="250" t="s">
        <v>11</v>
      </c>
      <c r="B17" s="403">
        <v>3153.841999999998</v>
      </c>
      <c r="C17" s="404">
        <v>2713.0699999999993</v>
      </c>
      <c r="D17" s="404">
        <v>262948.53199999983</v>
      </c>
      <c r="E17" s="404">
        <v>212074.89800000002</v>
      </c>
      <c r="F17" s="405">
        <v>13895.67243169865</v>
      </c>
      <c r="G17" s="404">
        <v>13027.97802243707</v>
      </c>
      <c r="H17" s="406">
        <v>440.77199999999857</v>
      </c>
      <c r="I17" s="404">
        <v>50873.633999999816</v>
      </c>
      <c r="J17" s="407">
        <v>19236.56448231738</v>
      </c>
      <c r="K17" s="256"/>
      <c r="L17" s="256"/>
      <c r="M17" s="256"/>
    </row>
    <row r="18" spans="1:13" s="22" customFormat="1" ht="18" customHeight="1">
      <c r="A18" s="250" t="s">
        <v>12</v>
      </c>
      <c r="B18" s="403">
        <v>1669.7749999999994</v>
      </c>
      <c r="C18" s="404">
        <v>1403.6350000000004</v>
      </c>
      <c r="D18" s="404">
        <v>139287.35500000007</v>
      </c>
      <c r="E18" s="404">
        <v>108897.04800000014</v>
      </c>
      <c r="F18" s="405">
        <v>13902.806765382573</v>
      </c>
      <c r="G18" s="404">
        <v>12930.361525610304</v>
      </c>
      <c r="H18" s="406">
        <v>266.13999999999896</v>
      </c>
      <c r="I18" s="404">
        <v>30390.306999999928</v>
      </c>
      <c r="J18" s="407">
        <v>19031.529145061526</v>
      </c>
      <c r="K18" s="256"/>
      <c r="L18" s="256"/>
      <c r="M18" s="256"/>
    </row>
    <row r="19" spans="1:13" s="22" customFormat="1" ht="18" customHeight="1">
      <c r="A19" s="250" t="s">
        <v>13</v>
      </c>
      <c r="B19" s="403">
        <v>4998.408999999998</v>
      </c>
      <c r="C19" s="404">
        <v>4230.902</v>
      </c>
      <c r="D19" s="404">
        <v>429902.8119999995</v>
      </c>
      <c r="E19" s="404">
        <v>337415.0559999997</v>
      </c>
      <c r="F19" s="405">
        <v>14334.655020560867</v>
      </c>
      <c r="G19" s="404">
        <v>13291.691149231681</v>
      </c>
      <c r="H19" s="406">
        <v>767.5069999999978</v>
      </c>
      <c r="I19" s="404">
        <v>92487.75599999982</v>
      </c>
      <c r="J19" s="407">
        <v>20084.02008059863</v>
      </c>
      <c r="K19" s="256"/>
      <c r="L19" s="256"/>
      <c r="M19" s="256"/>
    </row>
    <row r="20" spans="1:13" s="22" customFormat="1" ht="18" customHeight="1">
      <c r="A20" s="250" t="s">
        <v>14</v>
      </c>
      <c r="B20" s="403">
        <v>2529.679000000004</v>
      </c>
      <c r="C20" s="404">
        <v>2123.1660000000034</v>
      </c>
      <c r="D20" s="404">
        <v>217664.4379999999</v>
      </c>
      <c r="E20" s="404">
        <v>170515.49600000007</v>
      </c>
      <c r="F20" s="405">
        <v>14340.715297606239</v>
      </c>
      <c r="G20" s="404">
        <v>13385.316707847289</v>
      </c>
      <c r="H20" s="406">
        <v>406.51300000000083</v>
      </c>
      <c r="I20" s="404">
        <v>47148.941999999835</v>
      </c>
      <c r="J20" s="407">
        <v>19330.641332503405</v>
      </c>
      <c r="K20" s="256"/>
      <c r="L20" s="256"/>
      <c r="M20" s="256"/>
    </row>
    <row r="21" spans="1:13" s="22" customFormat="1" ht="18" customHeight="1">
      <c r="A21" s="250" t="s">
        <v>15</v>
      </c>
      <c r="B21" s="403">
        <v>3320.4220000000046</v>
      </c>
      <c r="C21" s="404">
        <v>2754.8080000000054</v>
      </c>
      <c r="D21" s="404">
        <v>272382.5669999999</v>
      </c>
      <c r="E21" s="404">
        <v>210224.3019999994</v>
      </c>
      <c r="F21" s="405">
        <v>13672.085807165451</v>
      </c>
      <c r="G21" s="404">
        <v>12718.629997686408</v>
      </c>
      <c r="H21" s="406">
        <v>565.6139999999991</v>
      </c>
      <c r="I21" s="404">
        <v>62158.26500000051</v>
      </c>
      <c r="J21" s="407">
        <v>18315.867063639576</v>
      </c>
      <c r="K21" s="256"/>
      <c r="L21" s="256"/>
      <c r="M21" s="256"/>
    </row>
    <row r="22" spans="1:13" s="22" customFormat="1" ht="18" customHeight="1">
      <c r="A22" s="250" t="s">
        <v>16</v>
      </c>
      <c r="B22" s="403">
        <v>3124.006000000002</v>
      </c>
      <c r="C22" s="404">
        <v>2637.445000000003</v>
      </c>
      <c r="D22" s="404">
        <v>258589.15199999957</v>
      </c>
      <c r="E22" s="404">
        <v>203147.85399999932</v>
      </c>
      <c r="F22" s="405">
        <v>13795.809611121073</v>
      </c>
      <c r="G22" s="404">
        <v>12837.414871842453</v>
      </c>
      <c r="H22" s="406">
        <v>486.56099999999924</v>
      </c>
      <c r="I22" s="404">
        <v>55441.29800000024</v>
      </c>
      <c r="J22" s="407">
        <v>18990.869250378448</v>
      </c>
      <c r="K22" s="256"/>
      <c r="L22" s="256"/>
      <c r="M22" s="256"/>
    </row>
    <row r="23" spans="1:13" ht="18" customHeight="1">
      <c r="A23" s="250" t="s">
        <v>17</v>
      </c>
      <c r="B23" s="403">
        <v>3172.2860000000037</v>
      </c>
      <c r="C23" s="404">
        <v>2697.6320000000032</v>
      </c>
      <c r="D23" s="404">
        <v>261093.72100000005</v>
      </c>
      <c r="E23" s="404">
        <v>206774.4220000002</v>
      </c>
      <c r="F23" s="405">
        <v>13717.432843907083</v>
      </c>
      <c r="G23" s="404">
        <v>12775.05740837396</v>
      </c>
      <c r="H23" s="406">
        <v>474.65400000000045</v>
      </c>
      <c r="I23" s="404">
        <v>54319.29899999985</v>
      </c>
      <c r="J23" s="407">
        <v>19073.296548643786</v>
      </c>
      <c r="K23" s="256"/>
      <c r="L23" s="256"/>
      <c r="M23" s="256"/>
    </row>
    <row r="24" spans="1:13" ht="18" customHeight="1">
      <c r="A24" s="250" t="s">
        <v>18</v>
      </c>
      <c r="B24" s="403">
        <v>6733.389999999999</v>
      </c>
      <c r="C24" s="404">
        <v>5737.429999999991</v>
      </c>
      <c r="D24" s="404">
        <v>568781.8490000014</v>
      </c>
      <c r="E24" s="404">
        <v>450050.40499999985</v>
      </c>
      <c r="F24" s="405">
        <v>14078.640155008634</v>
      </c>
      <c r="G24" s="404">
        <v>13073.519124997327</v>
      </c>
      <c r="H24" s="406">
        <v>995.9600000000082</v>
      </c>
      <c r="I24" s="404">
        <v>118731.44400000159</v>
      </c>
      <c r="J24" s="407">
        <v>19868.84413028646</v>
      </c>
      <c r="K24" s="256"/>
      <c r="L24" s="256"/>
      <c r="M24" s="256"/>
    </row>
    <row r="25" spans="1:13" ht="15">
      <c r="A25" s="250" t="s">
        <v>19</v>
      </c>
      <c r="B25" s="403">
        <v>3671.137000000006</v>
      </c>
      <c r="C25" s="404">
        <v>3181.474000000005</v>
      </c>
      <c r="D25" s="404">
        <v>305245.0150000003</v>
      </c>
      <c r="E25" s="404">
        <v>246275.97300000038</v>
      </c>
      <c r="F25" s="405">
        <v>13857.878136028874</v>
      </c>
      <c r="G25" s="404">
        <v>12901.565595066939</v>
      </c>
      <c r="H25" s="406">
        <v>489.6630000000009</v>
      </c>
      <c r="I25" s="404">
        <v>58969.04199999993</v>
      </c>
      <c r="J25" s="407">
        <v>20071.301418866926</v>
      </c>
      <c r="K25" s="256"/>
      <c r="L25" s="256"/>
      <c r="M25" s="256"/>
    </row>
    <row r="26" spans="1:13" ht="15">
      <c r="A26" s="250" t="s">
        <v>20</v>
      </c>
      <c r="B26" s="403">
        <v>3627.7099999999978</v>
      </c>
      <c r="C26" s="404">
        <v>3063.988999999998</v>
      </c>
      <c r="D26" s="404">
        <v>297918.6630000002</v>
      </c>
      <c r="E26" s="404">
        <v>233914.13499999975</v>
      </c>
      <c r="F26" s="405">
        <v>13687.17744803197</v>
      </c>
      <c r="G26" s="404">
        <v>12723.834572077983</v>
      </c>
      <c r="H26" s="406">
        <v>563.7209999999995</v>
      </c>
      <c r="I26" s="404">
        <v>64004.52800000043</v>
      </c>
      <c r="J26" s="407">
        <v>18923.228571107717</v>
      </c>
      <c r="K26" s="256"/>
      <c r="L26" s="256"/>
      <c r="M26" s="256"/>
    </row>
    <row r="27" spans="1:13" s="220" customFormat="1" ht="15.75" thickBot="1">
      <c r="A27" s="251" t="s">
        <v>21</v>
      </c>
      <c r="B27" s="408">
        <v>7262.3319999999985</v>
      </c>
      <c r="C27" s="409">
        <v>6169.4189999999935</v>
      </c>
      <c r="D27" s="409">
        <v>602049.3950000003</v>
      </c>
      <c r="E27" s="409">
        <v>476504.011999999</v>
      </c>
      <c r="F27" s="410">
        <v>13816.714222557353</v>
      </c>
      <c r="G27" s="409">
        <v>12872.741393206274</v>
      </c>
      <c r="H27" s="411">
        <v>1092.913000000005</v>
      </c>
      <c r="I27" s="409">
        <v>125545.38300000125</v>
      </c>
      <c r="J27" s="412">
        <v>19145.376164434052</v>
      </c>
      <c r="K27" s="256"/>
      <c r="L27" s="256"/>
      <c r="M27" s="256"/>
    </row>
    <row r="28" spans="1:13" s="220" customFormat="1" ht="4.5" customHeight="1">
      <c r="A28"/>
      <c r="B28" s="80"/>
      <c r="C28" s="81"/>
      <c r="D28" s="81"/>
      <c r="E28" s="81"/>
      <c r="F28" s="80"/>
      <c r="G28" s="24"/>
      <c r="H28" s="24"/>
      <c r="I28" s="5"/>
      <c r="J28"/>
      <c r="K28"/>
      <c r="L28"/>
      <c r="M28"/>
    </row>
    <row r="29" spans="1:13" s="220" customFormat="1" ht="20.25" customHeight="1">
      <c r="A29"/>
      <c r="B29" s="80"/>
      <c r="C29" s="81"/>
      <c r="D29" s="81"/>
      <c r="E29" s="81"/>
      <c r="F29" s="80"/>
      <c r="G29" s="24"/>
      <c r="H29" s="24"/>
      <c r="I29" s="5"/>
      <c r="J29"/>
      <c r="K29"/>
      <c r="L29"/>
      <c r="M29"/>
    </row>
    <row r="30" spans="1:13" s="252" customFormat="1" ht="26.25" customHeight="1">
      <c r="A30"/>
      <c r="B30" s="80"/>
      <c r="C30" s="81"/>
      <c r="D30" s="81"/>
      <c r="E30" s="81"/>
      <c r="F30" s="80"/>
      <c r="G30" s="24"/>
      <c r="H30" s="24"/>
      <c r="I30" s="5"/>
      <c r="J30"/>
      <c r="K30"/>
      <c r="L30"/>
      <c r="M30"/>
    </row>
    <row r="31" spans="1:13" s="220" customFormat="1" ht="15" customHeight="1">
      <c r="A31"/>
      <c r="B31" s="80"/>
      <c r="C31" s="81"/>
      <c r="D31" s="81"/>
      <c r="E31" s="81"/>
      <c r="F31" s="80"/>
      <c r="G31" s="24"/>
      <c r="H31" s="24"/>
      <c r="I31" s="5"/>
      <c r="J31"/>
      <c r="K31"/>
      <c r="L31"/>
      <c r="M31"/>
    </row>
    <row r="32" spans="1:13" s="220" customFormat="1" ht="12.75">
      <c r="A32"/>
      <c r="B32" s="80"/>
      <c r="C32" s="81"/>
      <c r="D32" s="81"/>
      <c r="E32" s="81"/>
      <c r="F32" s="80"/>
      <c r="G32" s="24"/>
      <c r="H32" s="24"/>
      <c r="I32" s="5"/>
      <c r="J32"/>
      <c r="K32"/>
      <c r="L32"/>
      <c r="M32"/>
    </row>
    <row r="33" spans="1:13" s="220" customFormat="1" ht="12.75">
      <c r="A33"/>
      <c r="B33" s="80"/>
      <c r="C33" s="81"/>
      <c r="D33" s="81"/>
      <c r="E33" s="81"/>
      <c r="F33" s="80"/>
      <c r="G33" s="24"/>
      <c r="H33" s="24"/>
      <c r="I33" s="5"/>
      <c r="J33"/>
      <c r="K33"/>
      <c r="L33"/>
      <c r="M33"/>
    </row>
    <row r="34" spans="1:13" s="220" customFormat="1" ht="12.75">
      <c r="A34"/>
      <c r="B34" s="80"/>
      <c r="C34" s="81"/>
      <c r="D34" s="81"/>
      <c r="E34" s="81"/>
      <c r="F34" s="80"/>
      <c r="G34" s="24"/>
      <c r="H34" s="24"/>
      <c r="I34" s="5"/>
      <c r="J34"/>
      <c r="K34"/>
      <c r="L34"/>
      <c r="M34"/>
    </row>
    <row r="35" spans="1:13" s="256" customFormat="1" ht="20.25" customHeight="1">
      <c r="A35"/>
      <c r="B35" s="80"/>
      <c r="C35" s="81"/>
      <c r="D35" s="81"/>
      <c r="E35" s="81"/>
      <c r="F35" s="80"/>
      <c r="G35" s="24"/>
      <c r="H35" s="24"/>
      <c r="I35" s="5"/>
      <c r="J35"/>
      <c r="K35"/>
      <c r="L35"/>
      <c r="M35"/>
    </row>
    <row r="36" spans="1:13" s="256" customFormat="1" ht="18" customHeight="1">
      <c r="A36"/>
      <c r="B36" s="80"/>
      <c r="C36" s="81"/>
      <c r="D36" s="81"/>
      <c r="E36" s="81"/>
      <c r="F36" s="80"/>
      <c r="G36" s="24"/>
      <c r="H36" s="24"/>
      <c r="I36" s="5"/>
      <c r="J36"/>
      <c r="K36"/>
      <c r="L36"/>
      <c r="M36"/>
    </row>
    <row r="37" spans="1:13" s="256" customFormat="1" ht="18" customHeight="1">
      <c r="A37"/>
      <c r="B37" s="80"/>
      <c r="C37" s="81"/>
      <c r="D37" s="81"/>
      <c r="E37" s="81"/>
      <c r="F37" s="80"/>
      <c r="G37" s="24"/>
      <c r="H37" s="24"/>
      <c r="I37" s="5"/>
      <c r="J37"/>
      <c r="K37"/>
      <c r="L37"/>
      <c r="M37"/>
    </row>
    <row r="38" spans="1:13" s="256" customFormat="1" ht="18" customHeight="1">
      <c r="A38"/>
      <c r="B38" s="80"/>
      <c r="C38" s="81"/>
      <c r="D38" s="81"/>
      <c r="E38" s="81"/>
      <c r="F38" s="80"/>
      <c r="G38" s="24"/>
      <c r="H38" s="24"/>
      <c r="I38" s="5"/>
      <c r="J38"/>
      <c r="K38"/>
      <c r="L38"/>
      <c r="M38"/>
    </row>
    <row r="39" spans="1:13" s="256" customFormat="1" ht="18" customHeight="1">
      <c r="A39"/>
      <c r="B39" s="80"/>
      <c r="C39" s="81"/>
      <c r="D39" s="81"/>
      <c r="E39" s="81"/>
      <c r="F39" s="80"/>
      <c r="G39" s="24"/>
      <c r="H39" s="24"/>
      <c r="I39" s="5"/>
      <c r="J39"/>
      <c r="K39"/>
      <c r="L39"/>
      <c r="M39"/>
    </row>
    <row r="40" spans="1:13" s="256" customFormat="1" ht="18" customHeight="1">
      <c r="A40"/>
      <c r="B40" s="80"/>
      <c r="C40" s="81"/>
      <c r="D40" s="81"/>
      <c r="E40" s="81"/>
      <c r="F40" s="80"/>
      <c r="G40" s="24"/>
      <c r="H40" s="24"/>
      <c r="I40" s="5"/>
      <c r="J40"/>
      <c r="K40"/>
      <c r="L40"/>
      <c r="M40"/>
    </row>
    <row r="41" spans="1:13" s="256" customFormat="1" ht="18" customHeight="1">
      <c r="A41"/>
      <c r="B41" s="80"/>
      <c r="C41" s="81"/>
      <c r="D41" s="81"/>
      <c r="E41" s="81"/>
      <c r="F41" s="80"/>
      <c r="G41" s="24"/>
      <c r="H41" s="24"/>
      <c r="I41" s="5"/>
      <c r="J41"/>
      <c r="K41"/>
      <c r="L41"/>
      <c r="M41"/>
    </row>
    <row r="42" spans="1:13" s="256" customFormat="1" ht="18" customHeight="1">
      <c r="A42"/>
      <c r="B42" s="80"/>
      <c r="C42" s="81"/>
      <c r="D42" s="81"/>
      <c r="E42" s="81"/>
      <c r="F42" s="80"/>
      <c r="G42" s="24"/>
      <c r="H42" s="24"/>
      <c r="I42" s="5"/>
      <c r="J42"/>
      <c r="K42"/>
      <c r="L42"/>
      <c r="M42"/>
    </row>
    <row r="43" spans="1:13" s="256" customFormat="1" ht="18" customHeight="1">
      <c r="A43"/>
      <c r="B43" s="80"/>
      <c r="C43" s="81"/>
      <c r="D43" s="81"/>
      <c r="E43" s="81"/>
      <c r="F43" s="80"/>
      <c r="G43" s="24"/>
      <c r="H43" s="24"/>
      <c r="I43" s="5"/>
      <c r="J43"/>
      <c r="K43"/>
      <c r="L43"/>
      <c r="M43"/>
    </row>
    <row r="44" spans="1:13" s="256" customFormat="1" ht="18" customHeight="1">
      <c r="A44"/>
      <c r="B44" s="80"/>
      <c r="C44" s="81"/>
      <c r="D44" s="81"/>
      <c r="E44" s="81"/>
      <c r="F44" s="80"/>
      <c r="G44" s="24"/>
      <c r="H44" s="24"/>
      <c r="I44" s="5"/>
      <c r="J44"/>
      <c r="K44"/>
      <c r="L44"/>
      <c r="M44"/>
    </row>
    <row r="45" spans="1:13" s="256" customFormat="1" ht="18" customHeight="1">
      <c r="A45"/>
      <c r="B45" s="80"/>
      <c r="C45" s="81"/>
      <c r="D45" s="81"/>
      <c r="E45" s="81"/>
      <c r="F45" s="80"/>
      <c r="G45" s="24"/>
      <c r="H45" s="24"/>
      <c r="I45" s="5"/>
      <c r="J45"/>
      <c r="K45"/>
      <c r="L45"/>
      <c r="M45"/>
    </row>
    <row r="46" spans="1:13" s="256" customFormat="1" ht="18" customHeight="1">
      <c r="A46"/>
      <c r="B46" s="80"/>
      <c r="C46" s="81"/>
      <c r="D46" s="81"/>
      <c r="E46" s="81"/>
      <c r="F46" s="80"/>
      <c r="G46" s="24"/>
      <c r="H46" s="24"/>
      <c r="I46" s="5"/>
      <c r="J46"/>
      <c r="K46"/>
      <c r="L46"/>
      <c r="M46"/>
    </row>
    <row r="47" spans="1:13" s="256" customFormat="1" ht="18" customHeight="1">
      <c r="A47"/>
      <c r="B47" s="80"/>
      <c r="C47" s="81"/>
      <c r="D47" s="81"/>
      <c r="E47" s="81"/>
      <c r="F47" s="80"/>
      <c r="G47" s="24"/>
      <c r="H47" s="24"/>
      <c r="I47" s="5"/>
      <c r="J47"/>
      <c r="K47"/>
      <c r="L47"/>
      <c r="M47"/>
    </row>
    <row r="48" spans="1:13" s="256" customFormat="1" ht="18" customHeight="1">
      <c r="A48"/>
      <c r="B48" s="80"/>
      <c r="C48" s="81"/>
      <c r="D48" s="81"/>
      <c r="E48" s="81"/>
      <c r="F48" s="80"/>
      <c r="G48" s="24"/>
      <c r="H48" s="24"/>
      <c r="I48" s="5"/>
      <c r="J48"/>
      <c r="K48"/>
      <c r="L48"/>
      <c r="M48"/>
    </row>
    <row r="49" spans="1:13" s="256" customFormat="1" ht="18" customHeight="1">
      <c r="A49"/>
      <c r="B49" s="80"/>
      <c r="C49" s="81"/>
      <c r="D49" s="81"/>
      <c r="E49" s="81"/>
      <c r="F49" s="80"/>
      <c r="G49" s="24"/>
      <c r="H49" s="24"/>
      <c r="I49" s="5"/>
      <c r="J49"/>
      <c r="K49"/>
      <c r="L49"/>
      <c r="M49"/>
    </row>
  </sheetData>
  <sheetProtection/>
  <mergeCells count="1">
    <mergeCell ref="H10:J10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3">
      <selection activeCell="A29" sqref="A29"/>
    </sheetView>
  </sheetViews>
  <sheetFormatPr defaultColWidth="9.00390625" defaultRowHeight="12.75"/>
  <cols>
    <col min="1" max="1" width="41.125" style="0" customWidth="1"/>
    <col min="2" max="2" width="17.00390625" style="23" customWidth="1"/>
    <col min="3" max="3" width="14.25390625" style="24" customWidth="1"/>
    <col min="4" max="4" width="12.75390625" style="24" bestFit="1" customWidth="1"/>
    <col min="5" max="5" width="10.375" style="24" bestFit="1" customWidth="1"/>
    <col min="6" max="6" width="12.75390625" style="24" bestFit="1" customWidth="1"/>
    <col min="7" max="7" width="9.875" style="24" customWidth="1"/>
    <col min="8" max="8" width="13.25390625" style="24" bestFit="1" customWidth="1"/>
    <col min="9" max="9" width="9.875" style="24" customWidth="1"/>
    <col min="10" max="11" width="12.75390625" style="24" customWidth="1"/>
    <col min="12" max="14" width="9.875" style="24" customWidth="1"/>
    <col min="15" max="15" width="14.375" style="24" bestFit="1" customWidth="1"/>
    <col min="16" max="16" width="30.00390625" style="24" hidden="1" customWidth="1"/>
    <col min="17" max="17" width="10.875" style="0" customWidth="1"/>
  </cols>
  <sheetData>
    <row r="1" spans="1:16" ht="20.25">
      <c r="A1" s="25" t="s">
        <v>177</v>
      </c>
      <c r="B1" s="4"/>
      <c r="C1" s="2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7" t="s">
        <v>133</v>
      </c>
      <c r="P1" s="28" t="s">
        <v>49</v>
      </c>
    </row>
    <row r="2" spans="1:16" ht="36" customHeight="1">
      <c r="A2" s="3" t="s">
        <v>192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3" customFormat="1" ht="15.75">
      <c r="A3" s="7" t="s">
        <v>50</v>
      </c>
      <c r="B3" s="29"/>
      <c r="C3" s="30"/>
      <c r="D3" s="30"/>
      <c r="E3" s="31"/>
      <c r="F3" s="30"/>
      <c r="G3" s="32"/>
      <c r="H3" s="30"/>
      <c r="I3" s="30"/>
      <c r="J3" s="30"/>
      <c r="K3" s="30"/>
      <c r="L3" s="30"/>
      <c r="M3" s="30"/>
      <c r="N3" s="30"/>
      <c r="O3" s="30"/>
      <c r="P3" s="30"/>
    </row>
    <row r="4" spans="1:16" s="33" customFormat="1" ht="15.75">
      <c r="A4" s="7"/>
      <c r="B4" s="29"/>
      <c r="C4" s="30"/>
      <c r="D4" s="34"/>
      <c r="E4" s="32"/>
      <c r="F4" s="30"/>
      <c r="G4" s="31"/>
      <c r="H4" s="32"/>
      <c r="I4" s="30"/>
      <c r="J4" s="30"/>
      <c r="K4" s="30"/>
      <c r="L4" s="30"/>
      <c r="M4" s="30"/>
      <c r="N4" s="30"/>
      <c r="O4" s="30"/>
      <c r="P4" s="30"/>
    </row>
    <row r="5" spans="1:16" ht="21" thickBot="1">
      <c r="A5" s="6" t="s">
        <v>1</v>
      </c>
      <c r="B5" s="7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5"/>
      <c r="P5" s="5"/>
    </row>
    <row r="6" spans="1:17" ht="18" customHeight="1">
      <c r="A6" s="901" t="s">
        <v>6</v>
      </c>
      <c r="B6" s="414" t="s">
        <v>2</v>
      </c>
      <c r="C6" s="415" t="s">
        <v>23</v>
      </c>
      <c r="D6" s="898" t="s">
        <v>24</v>
      </c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900"/>
      <c r="Q6" s="432"/>
    </row>
    <row r="7" spans="1:17" ht="18" customHeight="1">
      <c r="A7" s="902"/>
      <c r="B7" s="418" t="s">
        <v>26</v>
      </c>
      <c r="C7" s="419" t="s">
        <v>27</v>
      </c>
      <c r="D7" s="419" t="s">
        <v>28</v>
      </c>
      <c r="E7" s="420" t="s">
        <v>29</v>
      </c>
      <c r="F7" s="420" t="s">
        <v>30</v>
      </c>
      <c r="G7" s="420" t="s">
        <v>31</v>
      </c>
      <c r="H7" s="420" t="s">
        <v>115</v>
      </c>
      <c r="I7" s="420" t="s">
        <v>32</v>
      </c>
      <c r="J7" s="420" t="s">
        <v>114</v>
      </c>
      <c r="K7" s="420" t="s">
        <v>178</v>
      </c>
      <c r="L7" s="420" t="s">
        <v>128</v>
      </c>
      <c r="M7" s="420" t="s">
        <v>33</v>
      </c>
      <c r="N7" s="420" t="s">
        <v>34</v>
      </c>
      <c r="O7" s="420" t="s">
        <v>35</v>
      </c>
      <c r="P7" s="427" t="s">
        <v>51</v>
      </c>
      <c r="Q7" s="433" t="s">
        <v>51</v>
      </c>
    </row>
    <row r="8" spans="1:17" ht="18" customHeight="1">
      <c r="A8" s="902"/>
      <c r="B8" s="418" t="s">
        <v>4</v>
      </c>
      <c r="C8" s="419" t="s">
        <v>37</v>
      </c>
      <c r="D8" s="419" t="s">
        <v>38</v>
      </c>
      <c r="E8" s="420" t="s">
        <v>39</v>
      </c>
      <c r="F8" s="420" t="s">
        <v>40</v>
      </c>
      <c r="G8" s="420" t="s">
        <v>41</v>
      </c>
      <c r="H8" s="420" t="s">
        <v>96</v>
      </c>
      <c r="I8" s="420" t="s">
        <v>42</v>
      </c>
      <c r="J8" s="420" t="s">
        <v>43</v>
      </c>
      <c r="K8" s="420" t="s">
        <v>41</v>
      </c>
      <c r="L8" s="420" t="s">
        <v>3</v>
      </c>
      <c r="M8" s="420" t="s">
        <v>44</v>
      </c>
      <c r="N8" s="420" t="s">
        <v>41</v>
      </c>
      <c r="O8" s="420"/>
      <c r="P8" s="427" t="s">
        <v>44</v>
      </c>
      <c r="Q8" s="434" t="s">
        <v>44</v>
      </c>
    </row>
    <row r="9" spans="1:17" ht="18" customHeight="1" thickBot="1">
      <c r="A9" s="902"/>
      <c r="B9" s="418" t="s">
        <v>46</v>
      </c>
      <c r="C9" s="419" t="s">
        <v>22</v>
      </c>
      <c r="D9" s="435"/>
      <c r="E9" s="424"/>
      <c r="F9" s="424"/>
      <c r="G9" s="424"/>
      <c r="H9" s="424"/>
      <c r="I9" s="424"/>
      <c r="J9" s="424" t="s">
        <v>47</v>
      </c>
      <c r="K9" s="424"/>
      <c r="L9" s="424"/>
      <c r="M9" s="424" t="s">
        <v>39</v>
      </c>
      <c r="N9" s="424"/>
      <c r="O9" s="424"/>
      <c r="P9" s="436" t="s">
        <v>39</v>
      </c>
      <c r="Q9" s="437" t="s">
        <v>39</v>
      </c>
    </row>
    <row r="10" spans="1:17" ht="21.75" customHeight="1" thickBot="1">
      <c r="A10" s="762" t="s">
        <v>52</v>
      </c>
      <c r="B10" s="425"/>
      <c r="C10" s="426"/>
      <c r="D10" s="429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1"/>
      <c r="P10" s="428"/>
      <c r="Q10" s="428"/>
    </row>
    <row r="11" spans="1:17" ht="15">
      <c r="A11" s="445" t="s">
        <v>193</v>
      </c>
      <c r="B11" s="744">
        <v>208876.79100000064</v>
      </c>
      <c r="C11" s="742">
        <v>21929.397198242666</v>
      </c>
      <c r="D11" s="742">
        <v>17980.148352942957</v>
      </c>
      <c r="E11" s="742">
        <v>1241.6205222787635</v>
      </c>
      <c r="F11" s="742">
        <v>506.88831915270214</v>
      </c>
      <c r="G11" s="742">
        <v>232.02037080318675</v>
      </c>
      <c r="H11" s="742">
        <v>259.1794828304623</v>
      </c>
      <c r="I11" s="742">
        <v>24.826101910001018</v>
      </c>
      <c r="J11" s="742">
        <v>62.3509411344795</v>
      </c>
      <c r="K11" s="742">
        <v>18.337881461101738</v>
      </c>
      <c r="L11" s="742">
        <v>1.806998270095019</v>
      </c>
      <c r="M11" s="742">
        <v>20327.178970783745</v>
      </c>
      <c r="N11" s="742">
        <v>962.0150713632878</v>
      </c>
      <c r="O11" s="742">
        <v>640.203156095657</v>
      </c>
      <c r="P11" s="742">
        <v>1602.218227458945</v>
      </c>
      <c r="Q11" s="743">
        <v>1602.218227458945</v>
      </c>
    </row>
    <row r="12" spans="1:17" s="121" customFormat="1" ht="12.75">
      <c r="A12" s="446" t="s">
        <v>194</v>
      </c>
      <c r="B12" s="731">
        <v>208008.56199999977</v>
      </c>
      <c r="C12" s="740">
        <v>21714.85615257184</v>
      </c>
      <c r="D12" s="740">
        <v>17918.96470588554</v>
      </c>
      <c r="E12" s="740">
        <v>1206.9072674357847</v>
      </c>
      <c r="F12" s="740">
        <v>505.7868242942836</v>
      </c>
      <c r="G12" s="740">
        <v>232.54821036325106</v>
      </c>
      <c r="H12" s="740">
        <v>268.62911777641125</v>
      </c>
      <c r="I12" s="740">
        <v>24.126203196065223</v>
      </c>
      <c r="J12" s="740">
        <v>79.88558342773094</v>
      </c>
      <c r="K12" s="740">
        <v>0</v>
      </c>
      <c r="L12" s="740">
        <v>1.526526906458144</v>
      </c>
      <c r="M12" s="740">
        <v>20238.374439285522</v>
      </c>
      <c r="N12" s="740">
        <v>923.7637463211818</v>
      </c>
      <c r="O12" s="740">
        <v>552.7179669652292</v>
      </c>
      <c r="P12" s="740">
        <v>1476.481713286411</v>
      </c>
      <c r="Q12" s="732">
        <v>1476.481713286411</v>
      </c>
    </row>
    <row r="13" spans="1:17" s="36" customFormat="1" ht="15">
      <c r="A13" s="447" t="s">
        <v>195</v>
      </c>
      <c r="B13" s="440">
        <f>B11-B12</f>
        <v>868.2290000008652</v>
      </c>
      <c r="C13" s="184">
        <f aca="true" t="shared" si="0" ref="C13:J13">C11-C12</f>
        <v>214.54104567082686</v>
      </c>
      <c r="D13" s="184">
        <f t="shared" si="0"/>
        <v>61.18364705741624</v>
      </c>
      <c r="E13" s="184">
        <f t="shared" si="0"/>
        <v>34.71325484297881</v>
      </c>
      <c r="F13" s="184">
        <f t="shared" si="0"/>
        <v>1.1014948584185618</v>
      </c>
      <c r="G13" s="184">
        <f t="shared" si="0"/>
        <v>-0.527839560064308</v>
      </c>
      <c r="H13" s="184">
        <f t="shared" si="0"/>
        <v>-9.449634945948958</v>
      </c>
      <c r="I13" s="184">
        <f t="shared" si="0"/>
        <v>0.6998987139357951</v>
      </c>
      <c r="J13" s="184">
        <f t="shared" si="0"/>
        <v>-17.534642293251437</v>
      </c>
      <c r="K13" s="184">
        <f aca="true" t="shared" si="1" ref="K13:Q13">K11-K12</f>
        <v>18.337881461101738</v>
      </c>
      <c r="L13" s="184">
        <f t="shared" si="1"/>
        <v>0.28047136363687497</v>
      </c>
      <c r="M13" s="184">
        <f t="shared" si="1"/>
        <v>88.80453149822279</v>
      </c>
      <c r="N13" s="184">
        <f t="shared" si="1"/>
        <v>38.25132504210603</v>
      </c>
      <c r="O13" s="184">
        <f t="shared" si="1"/>
        <v>87.4851891304279</v>
      </c>
      <c r="P13" s="184">
        <f t="shared" si="1"/>
        <v>125.73651417253404</v>
      </c>
      <c r="Q13" s="186">
        <f t="shared" si="1"/>
        <v>125.73651417253404</v>
      </c>
    </row>
    <row r="14" spans="1:17" s="36" customFormat="1" ht="15">
      <c r="A14" s="447" t="s">
        <v>196</v>
      </c>
      <c r="B14" s="440">
        <f>B11/B12*100</f>
        <v>100.41740060680813</v>
      </c>
      <c r="C14" s="184">
        <f aca="true" t="shared" si="2" ref="C14:J14">C11/C12*100</f>
        <v>100.98799201875173</v>
      </c>
      <c r="D14" s="184">
        <f t="shared" si="2"/>
        <v>100.34144632829887</v>
      </c>
      <c r="E14" s="184">
        <f t="shared" si="2"/>
        <v>102.87621557841236</v>
      </c>
      <c r="F14" s="184">
        <f t="shared" si="2"/>
        <v>100.21777848008506</v>
      </c>
      <c r="G14" s="184">
        <f t="shared" si="2"/>
        <v>99.77301929813186</v>
      </c>
      <c r="H14" s="184">
        <f t="shared" si="2"/>
        <v>96.48227451135278</v>
      </c>
      <c r="I14" s="184">
        <f t="shared" si="2"/>
        <v>102.90098988327323</v>
      </c>
      <c r="J14" s="184">
        <f t="shared" si="2"/>
        <v>78.05030452194885</v>
      </c>
      <c r="K14" s="184">
        <v>0</v>
      </c>
      <c r="L14" s="184">
        <f aca="true" t="shared" si="3" ref="L14:Q14">L11/L12*100</f>
        <v>118.37316869098797</v>
      </c>
      <c r="M14" s="184">
        <f t="shared" si="3"/>
        <v>100.4387928080125</v>
      </c>
      <c r="N14" s="184">
        <f t="shared" si="3"/>
        <v>104.1408125394008</v>
      </c>
      <c r="O14" s="184">
        <f t="shared" si="3"/>
        <v>115.82817899167941</v>
      </c>
      <c r="P14" s="184">
        <f t="shared" si="3"/>
        <v>108.51595472135342</v>
      </c>
      <c r="Q14" s="186">
        <f t="shared" si="3"/>
        <v>108.51595472135342</v>
      </c>
    </row>
    <row r="15" spans="1:17" ht="13.5" thickBot="1">
      <c r="A15" s="448"/>
      <c r="B15" s="624"/>
      <c r="C15" s="185"/>
      <c r="D15" s="189"/>
      <c r="E15" s="189"/>
      <c r="F15" s="189"/>
      <c r="G15" s="189"/>
      <c r="H15" s="189"/>
      <c r="I15" s="189"/>
      <c r="J15" s="189"/>
      <c r="K15" s="733"/>
      <c r="L15" s="189"/>
      <c r="M15" s="189"/>
      <c r="N15" s="189"/>
      <c r="O15" s="734"/>
      <c r="P15" s="735"/>
      <c r="Q15" s="736"/>
    </row>
    <row r="16" spans="1:17" ht="21.75" customHeight="1" thickBot="1">
      <c r="A16" s="763" t="s">
        <v>53</v>
      </c>
      <c r="B16" s="425"/>
      <c r="C16" s="426"/>
      <c r="D16" s="751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3"/>
      <c r="P16" s="754"/>
      <c r="Q16" s="432"/>
    </row>
    <row r="17" spans="1:17" s="122" customFormat="1" ht="15.75">
      <c r="A17" s="445" t="s">
        <v>193</v>
      </c>
      <c r="B17" s="744">
        <v>148241.45100000064</v>
      </c>
      <c r="C17" s="742">
        <v>25166.68678474627</v>
      </c>
      <c r="D17" s="747">
        <v>20468.83586561761</v>
      </c>
      <c r="E17" s="739">
        <v>1516.4183464448006</v>
      </c>
      <c r="F17" s="739">
        <v>606.5170136972467</v>
      </c>
      <c r="G17" s="739">
        <v>324.03121625318147</v>
      </c>
      <c r="H17" s="739">
        <v>365.1919102347864</v>
      </c>
      <c r="I17" s="739">
        <v>26.370753975777745</v>
      </c>
      <c r="J17" s="739">
        <v>53.90237534394682</v>
      </c>
      <c r="K17" s="739">
        <v>25.83864234662218</v>
      </c>
      <c r="L17" s="739">
        <v>0.38192084344883914</v>
      </c>
      <c r="M17" s="739">
        <v>23387.488044757418</v>
      </c>
      <c r="N17" s="739">
        <v>1062.1644009677145</v>
      </c>
      <c r="O17" s="739">
        <v>717.0343390212254</v>
      </c>
      <c r="P17" s="738">
        <v>1779.1987399889397</v>
      </c>
      <c r="Q17" s="738">
        <v>1779.1987399889397</v>
      </c>
    </row>
    <row r="18" spans="1:17" s="36" customFormat="1" ht="15">
      <c r="A18" s="446" t="s">
        <v>194</v>
      </c>
      <c r="B18" s="731">
        <v>147471.83500000098</v>
      </c>
      <c r="C18" s="740">
        <v>24969.771976006894</v>
      </c>
      <c r="D18" s="746">
        <v>20425.176026549918</v>
      </c>
      <c r="E18" s="740">
        <v>1472.7443221050614</v>
      </c>
      <c r="F18" s="740">
        <v>606.7241755010348</v>
      </c>
      <c r="G18" s="740">
        <v>325.17091596958966</v>
      </c>
      <c r="H18" s="740">
        <v>378.9005303961906</v>
      </c>
      <c r="I18" s="740">
        <v>25.49124493274685</v>
      </c>
      <c r="J18" s="740">
        <v>78.13372408817303</v>
      </c>
      <c r="K18" s="740">
        <v>0</v>
      </c>
      <c r="L18" s="740">
        <v>0.30478136158451113</v>
      </c>
      <c r="M18" s="740">
        <v>23312.645720904296</v>
      </c>
      <c r="N18" s="740">
        <v>1030.973843242676</v>
      </c>
      <c r="O18" s="740">
        <v>626.1524118599718</v>
      </c>
      <c r="P18" s="740">
        <v>1657.1262551026475</v>
      </c>
      <c r="Q18" s="732">
        <v>1657.12625510265</v>
      </c>
    </row>
    <row r="19" spans="1:17" s="37" customFormat="1" ht="12.75">
      <c r="A19" s="447" t="s">
        <v>195</v>
      </c>
      <c r="B19" s="441">
        <f>B17-B18</f>
        <v>769.6159999996598</v>
      </c>
      <c r="C19" s="439">
        <f aca="true" t="shared" si="4" ref="C19:J19">C17-C18</f>
        <v>196.9148087393769</v>
      </c>
      <c r="D19" s="748">
        <f t="shared" si="4"/>
        <v>43.65983906769179</v>
      </c>
      <c r="E19" s="439">
        <f t="shared" si="4"/>
        <v>43.67402433973916</v>
      </c>
      <c r="F19" s="439">
        <f t="shared" si="4"/>
        <v>-0.20716180378803983</v>
      </c>
      <c r="G19" s="439">
        <f t="shared" si="4"/>
        <v>-1.1396997164081881</v>
      </c>
      <c r="H19" s="439">
        <f t="shared" si="4"/>
        <v>-13.708620161404212</v>
      </c>
      <c r="I19" s="439">
        <f t="shared" si="4"/>
        <v>0.8795090430308967</v>
      </c>
      <c r="J19" s="439">
        <f t="shared" si="4"/>
        <v>-24.231348744226203</v>
      </c>
      <c r="K19" s="439">
        <f aca="true" t="shared" si="5" ref="K19:Q19">K17-K18</f>
        <v>25.83864234662218</v>
      </c>
      <c r="L19" s="439">
        <f t="shared" si="5"/>
        <v>0.07713948186432801</v>
      </c>
      <c r="M19" s="439">
        <f t="shared" si="5"/>
        <v>74.84232385312134</v>
      </c>
      <c r="N19" s="439">
        <f t="shared" si="5"/>
        <v>31.190557725038616</v>
      </c>
      <c r="O19" s="439">
        <f t="shared" si="5"/>
        <v>90.88192716125354</v>
      </c>
      <c r="P19" s="439">
        <f t="shared" si="5"/>
        <v>122.07248488629216</v>
      </c>
      <c r="Q19" s="442">
        <f t="shared" si="5"/>
        <v>122.07248488628966</v>
      </c>
    </row>
    <row r="20" spans="1:17" s="37" customFormat="1" ht="12.75">
      <c r="A20" s="447" t="s">
        <v>196</v>
      </c>
      <c r="B20" s="441">
        <f>B17/B18*100</f>
        <v>100.52187321056908</v>
      </c>
      <c r="C20" s="439">
        <f aca="true" t="shared" si="6" ref="C20:J20">C17/C18*100</f>
        <v>100.78861276317856</v>
      </c>
      <c r="D20" s="748">
        <f t="shared" si="6"/>
        <v>100.21375501983896</v>
      </c>
      <c r="E20" s="439">
        <f t="shared" si="6"/>
        <v>102.96548584056421</v>
      </c>
      <c r="F20" s="439">
        <f t="shared" si="6"/>
        <v>99.96585568662779</v>
      </c>
      <c r="G20" s="439">
        <f t="shared" si="6"/>
        <v>99.64950748654446</v>
      </c>
      <c r="H20" s="439">
        <f t="shared" si="6"/>
        <v>96.3820002713984</v>
      </c>
      <c r="I20" s="439">
        <f t="shared" si="6"/>
        <v>103.45023966209297</v>
      </c>
      <c r="J20" s="439">
        <f t="shared" si="6"/>
        <v>68.98733673966262</v>
      </c>
      <c r="K20" s="439">
        <v>0</v>
      </c>
      <c r="L20" s="439">
        <f aca="true" t="shared" si="7" ref="L20:Q20">L17/L18*100</f>
        <v>125.3097766422762</v>
      </c>
      <c r="M20" s="439">
        <f t="shared" si="7"/>
        <v>100.32103745215848</v>
      </c>
      <c r="N20" s="439">
        <f t="shared" si="7"/>
        <v>103.02534908421501</v>
      </c>
      <c r="O20" s="439">
        <f t="shared" si="7"/>
        <v>114.51434593876127</v>
      </c>
      <c r="P20" s="439">
        <f t="shared" si="7"/>
        <v>107.36651685472998</v>
      </c>
      <c r="Q20" s="442">
        <f t="shared" si="7"/>
        <v>107.36651685472982</v>
      </c>
    </row>
    <row r="21" spans="1:17" ht="13.5" thickBot="1">
      <c r="A21" s="764"/>
      <c r="B21" s="749"/>
      <c r="C21" s="750"/>
      <c r="D21" s="189"/>
      <c r="E21" s="189"/>
      <c r="F21" s="189"/>
      <c r="G21" s="189"/>
      <c r="H21" s="189"/>
      <c r="I21" s="189"/>
      <c r="J21" s="189"/>
      <c r="K21" s="733"/>
      <c r="L21" s="189"/>
      <c r="M21" s="189"/>
      <c r="N21" s="189"/>
      <c r="O21" s="734"/>
      <c r="P21" s="735"/>
      <c r="Q21" s="736"/>
    </row>
    <row r="22" spans="1:17" ht="21.75" customHeight="1" thickBot="1">
      <c r="A22" s="763" t="s">
        <v>54</v>
      </c>
      <c r="B22" s="755"/>
      <c r="C22" s="756"/>
      <c r="D22" s="756"/>
      <c r="E22" s="756"/>
      <c r="F22" s="756"/>
      <c r="G22" s="756"/>
      <c r="H22" s="756"/>
      <c r="I22" s="756"/>
      <c r="J22" s="756"/>
      <c r="K22" s="757"/>
      <c r="L22" s="756"/>
      <c r="M22" s="756"/>
      <c r="N22" s="756"/>
      <c r="O22" s="758"/>
      <c r="P22" s="21"/>
      <c r="Q22" s="759"/>
    </row>
    <row r="23" spans="1:17" s="122" customFormat="1" ht="15.75">
      <c r="A23" s="445" t="s">
        <v>193</v>
      </c>
      <c r="B23" s="760">
        <v>60635.3400000002</v>
      </c>
      <c r="C23" s="761">
        <v>14014.86244655347</v>
      </c>
      <c r="D23" s="745">
        <v>11895.79807199335</v>
      </c>
      <c r="E23" s="741">
        <v>569.7940233094015</v>
      </c>
      <c r="F23" s="741">
        <v>263.3158045016875</v>
      </c>
      <c r="G23" s="741">
        <v>7.071995198399685</v>
      </c>
      <c r="H23" s="741" t="s">
        <v>129</v>
      </c>
      <c r="I23" s="741">
        <v>21.049732163894202</v>
      </c>
      <c r="J23" s="741">
        <v>83.00601871229978</v>
      </c>
      <c r="K23" s="741">
        <v>0</v>
      </c>
      <c r="L23" s="741">
        <v>5.291031599723842</v>
      </c>
      <c r="M23" s="741">
        <v>12845.326677478753</v>
      </c>
      <c r="N23" s="741">
        <v>717.1697066430189</v>
      </c>
      <c r="O23" s="741">
        <v>452.36606243157803</v>
      </c>
      <c r="P23" s="737">
        <v>1169.5357690745968</v>
      </c>
      <c r="Q23" s="737">
        <v>1169.5357690745968</v>
      </c>
    </row>
    <row r="24" spans="1:17" s="36" customFormat="1" ht="15">
      <c r="A24" s="446" t="s">
        <v>194</v>
      </c>
      <c r="B24" s="731">
        <v>60536.72700000027</v>
      </c>
      <c r="C24" s="740">
        <v>13785.64634820775</v>
      </c>
      <c r="D24" s="746">
        <v>11813.653093049801</v>
      </c>
      <c r="E24" s="740">
        <v>559.3090207866666</v>
      </c>
      <c r="F24" s="740">
        <v>259.8961536192728</v>
      </c>
      <c r="G24" s="740">
        <v>6.9126163141701555</v>
      </c>
      <c r="H24" s="740" t="s">
        <v>129</v>
      </c>
      <c r="I24" s="740">
        <v>20.800863030911163</v>
      </c>
      <c r="J24" s="740">
        <v>84.15323918431628</v>
      </c>
      <c r="K24" s="740">
        <v>0</v>
      </c>
      <c r="L24" s="740">
        <v>4.502787208829423</v>
      </c>
      <c r="M24" s="740">
        <v>12749.227773193967</v>
      </c>
      <c r="N24" s="740">
        <v>662.5922144750205</v>
      </c>
      <c r="O24" s="740">
        <v>373.82636053867424</v>
      </c>
      <c r="P24" s="740">
        <v>1036.4185750136946</v>
      </c>
      <c r="Q24" s="732">
        <v>1036.4185750136946</v>
      </c>
    </row>
    <row r="25" spans="1:17" s="22" customFormat="1" ht="14.25">
      <c r="A25" s="447" t="s">
        <v>195</v>
      </c>
      <c r="B25" s="440">
        <f>+B23-B24</f>
        <v>98.61299999993207</v>
      </c>
      <c r="C25" s="184">
        <f aca="true" t="shared" si="8" ref="C25:J25">+C23-C24</f>
        <v>229.21609834571973</v>
      </c>
      <c r="D25" s="443">
        <f t="shared" si="8"/>
        <v>82.14497894354827</v>
      </c>
      <c r="E25" s="184">
        <f t="shared" si="8"/>
        <v>10.48500252273493</v>
      </c>
      <c r="F25" s="184">
        <f t="shared" si="8"/>
        <v>3.4196508824147145</v>
      </c>
      <c r="G25" s="184">
        <f t="shared" si="8"/>
        <v>0.15937888422952984</v>
      </c>
      <c r="H25" s="188">
        <v>0</v>
      </c>
      <c r="I25" s="184">
        <f t="shared" si="8"/>
        <v>0.2488691329830388</v>
      </c>
      <c r="J25" s="184">
        <f t="shared" si="8"/>
        <v>-1.1472204720164996</v>
      </c>
      <c r="K25" s="184">
        <v>0</v>
      </c>
      <c r="L25" s="184">
        <f aca="true" t="shared" si="9" ref="L25:Q25">+L23-L24</f>
        <v>0.7882443908944197</v>
      </c>
      <c r="M25" s="184">
        <f t="shared" si="9"/>
        <v>96.09890428478684</v>
      </c>
      <c r="N25" s="184">
        <f t="shared" si="9"/>
        <v>54.57749216799846</v>
      </c>
      <c r="O25" s="184">
        <f t="shared" si="9"/>
        <v>78.53970189290379</v>
      </c>
      <c r="P25" s="184">
        <f t="shared" si="9"/>
        <v>133.1171940609022</v>
      </c>
      <c r="Q25" s="186">
        <f t="shared" si="9"/>
        <v>133.1171940609022</v>
      </c>
    </row>
    <row r="26" spans="1:17" s="22" customFormat="1" ht="15" thickBot="1">
      <c r="A26" s="448" t="s">
        <v>196</v>
      </c>
      <c r="B26" s="624">
        <f>+B23/B24*100</f>
        <v>100.1628978058228</v>
      </c>
      <c r="C26" s="185">
        <f aca="true" t="shared" si="10" ref="C26:J26">+C23/C24*100</f>
        <v>101.66271564318433</v>
      </c>
      <c r="D26" s="444">
        <f t="shared" si="10"/>
        <v>100.6953393526671</v>
      </c>
      <c r="E26" s="185">
        <f t="shared" si="10"/>
        <v>101.87463497513195</v>
      </c>
      <c r="F26" s="185">
        <f t="shared" si="10"/>
        <v>101.31577587232177</v>
      </c>
      <c r="G26" s="185">
        <f t="shared" si="10"/>
        <v>102.30562318210572</v>
      </c>
      <c r="H26" s="189">
        <v>0</v>
      </c>
      <c r="I26" s="185">
        <f t="shared" si="10"/>
        <v>101.19643657387296</v>
      </c>
      <c r="J26" s="185">
        <f t="shared" si="10"/>
        <v>98.63674829021875</v>
      </c>
      <c r="K26" s="185">
        <v>0</v>
      </c>
      <c r="L26" s="185">
        <f aca="true" t="shared" si="11" ref="L26:Q26">+L23/L24*100</f>
        <v>117.5056993443698</v>
      </c>
      <c r="M26" s="185">
        <f t="shared" si="11"/>
        <v>100.75376254934312</v>
      </c>
      <c r="N26" s="185">
        <f t="shared" si="11"/>
        <v>108.23696550845241</v>
      </c>
      <c r="O26" s="185">
        <f t="shared" si="11"/>
        <v>121.00967459323364</v>
      </c>
      <c r="P26" s="185">
        <f t="shared" si="11"/>
        <v>112.84396066127465</v>
      </c>
      <c r="Q26" s="187">
        <f t="shared" si="11"/>
        <v>112.84396066127465</v>
      </c>
    </row>
    <row r="27" ht="9" customHeight="1"/>
  </sheetData>
  <sheetProtection/>
  <mergeCells count="2">
    <mergeCell ref="A6:A9"/>
    <mergeCell ref="D6:P6"/>
  </mergeCells>
  <printOptions/>
  <pageMargins left="0.3937007874015748" right="0" top="0.984251968503937" bottom="0" header="0.5118110236220472" footer="0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zoomScale="55" zoomScaleNormal="55" zoomScalePageLayoutView="0" workbookViewId="0" topLeftCell="A83">
      <selection activeCell="A14" sqref="A14:A17"/>
    </sheetView>
  </sheetViews>
  <sheetFormatPr defaultColWidth="11.375" defaultRowHeight="12.75"/>
  <cols>
    <col min="1" max="1" width="128.375" style="10" customWidth="1"/>
    <col min="2" max="2" width="22.75390625" style="176" customWidth="1"/>
    <col min="3" max="10" width="17.00390625" style="9" customWidth="1"/>
    <col min="11" max="11" width="19.625" style="1" customWidth="1"/>
    <col min="12" max="14" width="17.00390625" style="9" customWidth="1"/>
    <col min="15" max="15" width="19.625" style="9" customWidth="1"/>
    <col min="16" max="16" width="16.25390625" style="455" customWidth="1"/>
    <col min="17" max="16384" width="11.375" style="9" customWidth="1"/>
  </cols>
  <sheetData>
    <row r="1" spans="1:16" s="44" customFormat="1" ht="18.75">
      <c r="A1" s="39" t="s">
        <v>177</v>
      </c>
      <c r="B1" s="174"/>
      <c r="C1" s="40"/>
      <c r="D1" s="41"/>
      <c r="E1" s="41"/>
      <c r="F1" s="41"/>
      <c r="G1" s="41"/>
      <c r="H1" s="41"/>
      <c r="I1" s="41"/>
      <c r="J1" s="41"/>
      <c r="K1" s="190"/>
      <c r="L1" s="41"/>
      <c r="M1" s="41"/>
      <c r="N1" s="41"/>
      <c r="O1" s="42" t="s">
        <v>134</v>
      </c>
      <c r="P1" s="454"/>
    </row>
    <row r="2" spans="1:16" s="47" customFormat="1" ht="36" customHeight="1">
      <c r="A2" s="45" t="s">
        <v>197</v>
      </c>
      <c r="B2" s="175"/>
      <c r="C2" s="46"/>
      <c r="D2" s="46"/>
      <c r="E2" s="46"/>
      <c r="F2" s="46"/>
      <c r="G2" s="46"/>
      <c r="H2" s="46"/>
      <c r="I2" s="46"/>
      <c r="J2" s="46"/>
      <c r="K2" s="191"/>
      <c r="L2" s="46"/>
      <c r="M2" s="46"/>
      <c r="N2" s="46"/>
      <c r="O2" s="46"/>
      <c r="P2" s="455"/>
    </row>
    <row r="3" spans="1:16" s="48" customFormat="1" ht="18">
      <c r="A3" s="48" t="s">
        <v>50</v>
      </c>
      <c r="B3" s="50"/>
      <c r="C3" s="49"/>
      <c r="D3" s="49"/>
      <c r="E3" s="50"/>
      <c r="F3" s="50"/>
      <c r="G3" s="51"/>
      <c r="H3" s="49"/>
      <c r="I3" s="49"/>
      <c r="J3" s="49"/>
      <c r="K3" s="192"/>
      <c r="L3" s="49"/>
      <c r="M3" s="49"/>
      <c r="N3" s="49"/>
      <c r="O3" s="49"/>
      <c r="P3" s="456"/>
    </row>
    <row r="4" spans="1:16" s="57" customFormat="1" ht="15.75">
      <c r="A4" s="52"/>
      <c r="B4" s="56"/>
      <c r="C4" s="53"/>
      <c r="D4" s="54"/>
      <c r="E4" s="55"/>
      <c r="F4" s="55"/>
      <c r="G4" s="56"/>
      <c r="H4" s="55"/>
      <c r="I4" s="53"/>
      <c r="J4" s="53"/>
      <c r="K4" s="30"/>
      <c r="L4" s="53"/>
      <c r="M4" s="53"/>
      <c r="N4" s="53"/>
      <c r="O4" s="53"/>
      <c r="P4" s="456"/>
    </row>
    <row r="5" spans="1:16" s="57" customFormat="1" ht="37.5">
      <c r="A5" s="58" t="s">
        <v>0</v>
      </c>
      <c r="B5" s="56"/>
      <c r="C5" s="53"/>
      <c r="D5" s="54"/>
      <c r="E5" s="55"/>
      <c r="F5" s="55"/>
      <c r="G5" s="56"/>
      <c r="H5" s="55"/>
      <c r="I5" s="53"/>
      <c r="J5" s="53"/>
      <c r="K5" s="30"/>
      <c r="L5" s="53"/>
      <c r="M5" s="53"/>
      <c r="N5" s="53"/>
      <c r="O5" s="53"/>
      <c r="P5" s="456"/>
    </row>
    <row r="6" spans="1:16" s="57" customFormat="1" ht="15.75">
      <c r="A6" s="52"/>
      <c r="B6" s="56"/>
      <c r="C6" s="53"/>
      <c r="D6" s="54"/>
      <c r="E6" s="55"/>
      <c r="F6" s="55"/>
      <c r="G6" s="56"/>
      <c r="H6" s="55"/>
      <c r="I6" s="53"/>
      <c r="J6" s="53"/>
      <c r="K6" s="30"/>
      <c r="L6" s="53"/>
      <c r="M6" s="53"/>
      <c r="N6" s="53"/>
      <c r="O6" s="53"/>
      <c r="P6" s="456"/>
    </row>
    <row r="7" spans="1:16" s="47" customFormat="1" ht="27.75">
      <c r="A7" s="155" t="s">
        <v>1</v>
      </c>
      <c r="B7" s="175"/>
      <c r="C7" s="46"/>
      <c r="D7" s="46"/>
      <c r="E7" s="46"/>
      <c r="F7" s="46"/>
      <c r="G7" s="46"/>
      <c r="H7" s="46"/>
      <c r="I7" s="46"/>
      <c r="J7" s="46"/>
      <c r="K7" s="191"/>
      <c r="L7" s="46"/>
      <c r="M7" s="46"/>
      <c r="N7" s="46"/>
      <c r="O7" s="59"/>
      <c r="P7" s="455"/>
    </row>
    <row r="8" ht="15.75" thickBot="1"/>
    <row r="9" spans="1:16" s="61" customFormat="1" ht="15" customHeight="1">
      <c r="A9" s="903" t="s">
        <v>182</v>
      </c>
      <c r="B9" s="177" t="s">
        <v>2</v>
      </c>
      <c r="C9" s="60" t="s">
        <v>23</v>
      </c>
      <c r="D9" s="898" t="s">
        <v>24</v>
      </c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900"/>
    </row>
    <row r="10" spans="1:16" s="61" customFormat="1" ht="15.75">
      <c r="A10" s="904"/>
      <c r="B10" s="178" t="s">
        <v>26</v>
      </c>
      <c r="C10" s="62" t="s">
        <v>27</v>
      </c>
      <c r="D10" s="419" t="s">
        <v>28</v>
      </c>
      <c r="E10" s="420" t="s">
        <v>29</v>
      </c>
      <c r="F10" s="420" t="s">
        <v>30</v>
      </c>
      <c r="G10" s="420" t="s">
        <v>31</v>
      </c>
      <c r="H10" s="420" t="s">
        <v>115</v>
      </c>
      <c r="I10" s="420" t="s">
        <v>32</v>
      </c>
      <c r="J10" s="420" t="s">
        <v>114</v>
      </c>
      <c r="K10" s="420" t="s">
        <v>178</v>
      </c>
      <c r="L10" s="420" t="s">
        <v>128</v>
      </c>
      <c r="M10" s="420" t="s">
        <v>33</v>
      </c>
      <c r="N10" s="420" t="s">
        <v>34</v>
      </c>
      <c r="O10" s="420" t="s">
        <v>35</v>
      </c>
      <c r="P10" s="421" t="s">
        <v>51</v>
      </c>
    </row>
    <row r="11" spans="1:16" s="61" customFormat="1" ht="15.75">
      <c r="A11" s="904"/>
      <c r="B11" s="178" t="s">
        <v>4</v>
      </c>
      <c r="C11" s="62" t="s">
        <v>37</v>
      </c>
      <c r="D11" s="419" t="s">
        <v>38</v>
      </c>
      <c r="E11" s="420" t="s">
        <v>39</v>
      </c>
      <c r="F11" s="420" t="s">
        <v>40</v>
      </c>
      <c r="G11" s="420" t="s">
        <v>41</v>
      </c>
      <c r="H11" s="420" t="s">
        <v>96</v>
      </c>
      <c r="I11" s="420" t="s">
        <v>42</v>
      </c>
      <c r="J11" s="420" t="s">
        <v>43</v>
      </c>
      <c r="K11" s="420" t="s">
        <v>41</v>
      </c>
      <c r="L11" s="420" t="s">
        <v>3</v>
      </c>
      <c r="M11" s="420" t="s">
        <v>44</v>
      </c>
      <c r="N11" s="420" t="s">
        <v>41</v>
      </c>
      <c r="O11" s="420"/>
      <c r="P11" s="421" t="s">
        <v>44</v>
      </c>
    </row>
    <row r="12" spans="1:16" s="61" customFormat="1" ht="24.75" customHeight="1" thickBot="1">
      <c r="A12" s="904"/>
      <c r="B12" s="178" t="s">
        <v>46</v>
      </c>
      <c r="C12" s="62" t="s">
        <v>22</v>
      </c>
      <c r="D12" s="419"/>
      <c r="E12" s="420"/>
      <c r="F12" s="420"/>
      <c r="G12" s="420"/>
      <c r="H12" s="420"/>
      <c r="I12" s="420"/>
      <c r="J12" s="420" t="s">
        <v>47</v>
      </c>
      <c r="K12" s="420"/>
      <c r="L12" s="420"/>
      <c r="M12" s="420" t="s">
        <v>39</v>
      </c>
      <c r="N12" s="420"/>
      <c r="O12" s="420"/>
      <c r="P12" s="421" t="s">
        <v>39</v>
      </c>
    </row>
    <row r="13" spans="1:16" s="63" customFormat="1" ht="34.5" thickBot="1">
      <c r="A13" s="765" t="s">
        <v>56</v>
      </c>
      <c r="B13" s="780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769"/>
    </row>
    <row r="14" spans="1:16" s="65" customFormat="1" ht="20.25">
      <c r="A14" s="445" t="s">
        <v>193</v>
      </c>
      <c r="B14" s="795">
        <v>208876.79100000064</v>
      </c>
      <c r="C14" s="792">
        <v>21929.397198242666</v>
      </c>
      <c r="D14" s="792">
        <v>17980.148352942957</v>
      </c>
      <c r="E14" s="792">
        <v>1241.6205222787635</v>
      </c>
      <c r="F14" s="792">
        <v>506.88831915270214</v>
      </c>
      <c r="G14" s="792">
        <v>232.02037080318675</v>
      </c>
      <c r="H14" s="792">
        <v>259.1794828304623</v>
      </c>
      <c r="I14" s="792">
        <v>24.826101910001018</v>
      </c>
      <c r="J14" s="792">
        <v>62.3509411344795</v>
      </c>
      <c r="K14" s="792">
        <v>18.337881461101738</v>
      </c>
      <c r="L14" s="792">
        <v>1.806998270095019</v>
      </c>
      <c r="M14" s="792">
        <v>20327.178970783745</v>
      </c>
      <c r="N14" s="792">
        <v>962.0150713632878</v>
      </c>
      <c r="O14" s="792">
        <v>640.203156095657</v>
      </c>
      <c r="P14" s="793">
        <v>1602.218227458945</v>
      </c>
    </row>
    <row r="15" spans="1:16" s="65" customFormat="1" ht="20.25">
      <c r="A15" s="446" t="s">
        <v>194</v>
      </c>
      <c r="B15" s="796">
        <v>208008.56199999977</v>
      </c>
      <c r="C15" s="778">
        <v>21714.85615257184</v>
      </c>
      <c r="D15" s="778">
        <v>17918.96470588554</v>
      </c>
      <c r="E15" s="778">
        <v>1206.9072674357847</v>
      </c>
      <c r="F15" s="778">
        <v>505.7868242942836</v>
      </c>
      <c r="G15" s="778">
        <v>232.54821036325106</v>
      </c>
      <c r="H15" s="778">
        <v>268.62911777641125</v>
      </c>
      <c r="I15" s="778">
        <v>24.126203196065223</v>
      </c>
      <c r="J15" s="778">
        <v>79.88558342773094</v>
      </c>
      <c r="K15" s="778"/>
      <c r="L15" s="778">
        <v>1.526526906458144</v>
      </c>
      <c r="M15" s="778">
        <v>20238.374439285522</v>
      </c>
      <c r="N15" s="778">
        <v>923.7637463211818</v>
      </c>
      <c r="O15" s="778">
        <v>552.7179669652292</v>
      </c>
      <c r="P15" s="794">
        <v>1476.481713286411</v>
      </c>
    </row>
    <row r="16" spans="1:16" s="67" customFormat="1" ht="20.25">
      <c r="A16" s="447" t="s">
        <v>195</v>
      </c>
      <c r="B16" s="797">
        <f>B14-B15</f>
        <v>868.2290000008652</v>
      </c>
      <c r="C16" s="325">
        <f aca="true" t="shared" si="0" ref="C16:J16">C14-C15</f>
        <v>214.54104567082686</v>
      </c>
      <c r="D16" s="325">
        <f t="shared" si="0"/>
        <v>61.18364705741624</v>
      </c>
      <c r="E16" s="325">
        <f t="shared" si="0"/>
        <v>34.71325484297881</v>
      </c>
      <c r="F16" s="325">
        <f t="shared" si="0"/>
        <v>1.1014948584185618</v>
      </c>
      <c r="G16" s="325">
        <f t="shared" si="0"/>
        <v>-0.527839560064308</v>
      </c>
      <c r="H16" s="325">
        <f t="shared" si="0"/>
        <v>-9.449634945948958</v>
      </c>
      <c r="I16" s="325">
        <f t="shared" si="0"/>
        <v>0.6998987139357951</v>
      </c>
      <c r="J16" s="325">
        <f t="shared" si="0"/>
        <v>-17.534642293251437</v>
      </c>
      <c r="K16" s="325">
        <f aca="true" t="shared" si="1" ref="K16:P16">K14-K15</f>
        <v>18.337881461101738</v>
      </c>
      <c r="L16" s="325">
        <f t="shared" si="1"/>
        <v>0.28047136363687497</v>
      </c>
      <c r="M16" s="325">
        <f t="shared" si="1"/>
        <v>88.80453149822279</v>
      </c>
      <c r="N16" s="325">
        <f t="shared" si="1"/>
        <v>38.25132504210603</v>
      </c>
      <c r="O16" s="325">
        <f t="shared" si="1"/>
        <v>87.4851891304279</v>
      </c>
      <c r="P16" s="324">
        <f t="shared" si="1"/>
        <v>125.73651417253404</v>
      </c>
    </row>
    <row r="17" spans="1:16" s="67" customFormat="1" ht="21" thickBot="1">
      <c r="A17" s="764" t="s">
        <v>196</v>
      </c>
      <c r="B17" s="798">
        <f>+B14/B15*100</f>
        <v>100.41740060680813</v>
      </c>
      <c r="C17" s="476">
        <f aca="true" t="shared" si="2" ref="C17:J17">+C14/C15*100</f>
        <v>100.98799201875173</v>
      </c>
      <c r="D17" s="476">
        <f t="shared" si="2"/>
        <v>100.34144632829887</v>
      </c>
      <c r="E17" s="476">
        <f t="shared" si="2"/>
        <v>102.87621557841236</v>
      </c>
      <c r="F17" s="476">
        <f t="shared" si="2"/>
        <v>100.21777848008506</v>
      </c>
      <c r="G17" s="476">
        <f t="shared" si="2"/>
        <v>99.77301929813186</v>
      </c>
      <c r="H17" s="476">
        <f t="shared" si="2"/>
        <v>96.48227451135278</v>
      </c>
      <c r="I17" s="476">
        <f t="shared" si="2"/>
        <v>102.90098988327323</v>
      </c>
      <c r="J17" s="476">
        <f t="shared" si="2"/>
        <v>78.05030452194885</v>
      </c>
      <c r="K17" s="476">
        <v>0</v>
      </c>
      <c r="L17" s="476">
        <f>+L14/L15*100</f>
        <v>118.37316869098797</v>
      </c>
      <c r="M17" s="476">
        <f>+M14/M15*100</f>
        <v>100.4387928080125</v>
      </c>
      <c r="N17" s="476">
        <f>+N14/N15*100</f>
        <v>104.1408125394008</v>
      </c>
      <c r="O17" s="476">
        <f>+O14/O15*100</f>
        <v>115.82817899167941</v>
      </c>
      <c r="P17" s="484">
        <f>+P14/P15*100</f>
        <v>108.51595472135342</v>
      </c>
    </row>
    <row r="18" spans="1:16" s="69" customFormat="1" ht="34.5" thickBot="1">
      <c r="A18" s="511" t="s">
        <v>97</v>
      </c>
      <c r="B18" s="799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4"/>
    </row>
    <row r="19" spans="1:16" s="65" customFormat="1" ht="20.25">
      <c r="A19" s="512" t="s">
        <v>193</v>
      </c>
      <c r="B19" s="800">
        <v>36274.026000000005</v>
      </c>
      <c r="C19" s="771">
        <v>19955.861842667626</v>
      </c>
      <c r="D19" s="766">
        <v>16917.58173373603</v>
      </c>
      <c r="E19" s="768">
        <v>1220.7330942531703</v>
      </c>
      <c r="F19" s="768">
        <v>540.1826180896848</v>
      </c>
      <c r="G19" s="768">
        <v>14.95174995647483</v>
      </c>
      <c r="H19" s="768">
        <v>61.59662288382323</v>
      </c>
      <c r="I19" s="768">
        <v>7.785667353273659</v>
      </c>
      <c r="J19" s="768">
        <v>13.122020147418953</v>
      </c>
      <c r="K19" s="768">
        <v>1.0447098795521987</v>
      </c>
      <c r="L19" s="768">
        <v>0</v>
      </c>
      <c r="M19" s="768">
        <v>18776.998216299427</v>
      </c>
      <c r="N19" s="768">
        <v>655.5804879961954</v>
      </c>
      <c r="O19" s="768">
        <v>523.2831383719755</v>
      </c>
      <c r="P19" s="770">
        <v>1178.863626368171</v>
      </c>
    </row>
    <row r="20" spans="1:16" s="65" customFormat="1" ht="20.25">
      <c r="A20" s="446" t="s">
        <v>194</v>
      </c>
      <c r="B20" s="801">
        <v>35285.38099999991</v>
      </c>
      <c r="C20" s="772">
        <v>19786.34370798873</v>
      </c>
      <c r="D20" s="773">
        <v>16920.693161850857</v>
      </c>
      <c r="E20" s="774">
        <v>1141.0631265868096</v>
      </c>
      <c r="F20" s="774">
        <v>545.5263753564122</v>
      </c>
      <c r="G20" s="774">
        <v>14.705259004194055</v>
      </c>
      <c r="H20" s="774">
        <v>56.33803415641189</v>
      </c>
      <c r="I20" s="774">
        <v>7.522596019769984</v>
      </c>
      <c r="J20" s="774">
        <v>14.749408544008663</v>
      </c>
      <c r="K20" s="774"/>
      <c r="L20" s="774">
        <v>0</v>
      </c>
      <c r="M20" s="774">
        <v>18700.597961518466</v>
      </c>
      <c r="N20" s="774">
        <v>632.3559087166075</v>
      </c>
      <c r="O20" s="774">
        <v>453.38983775367825</v>
      </c>
      <c r="P20" s="775">
        <v>1085.7457464702857</v>
      </c>
    </row>
    <row r="21" spans="1:16" s="67" customFormat="1" ht="20.25">
      <c r="A21" s="447" t="s">
        <v>195</v>
      </c>
      <c r="B21" s="797">
        <f aca="true" t="shared" si="3" ref="B21:J21">B19-B20</f>
        <v>988.6450000000987</v>
      </c>
      <c r="C21" s="325">
        <f t="shared" si="3"/>
        <v>169.51813467889588</v>
      </c>
      <c r="D21" s="325">
        <f t="shared" si="3"/>
        <v>-3.111428114825685</v>
      </c>
      <c r="E21" s="325">
        <f t="shared" si="3"/>
        <v>79.66996766636066</v>
      </c>
      <c r="F21" s="325">
        <f t="shared" si="3"/>
        <v>-5.3437572667274935</v>
      </c>
      <c r="G21" s="325">
        <f t="shared" si="3"/>
        <v>0.24649095228077478</v>
      </c>
      <c r="H21" s="325">
        <f t="shared" si="3"/>
        <v>5.258588727411343</v>
      </c>
      <c r="I21" s="325">
        <f t="shared" si="3"/>
        <v>0.2630713335036754</v>
      </c>
      <c r="J21" s="325">
        <f t="shared" si="3"/>
        <v>-1.6273883965897102</v>
      </c>
      <c r="K21" s="325">
        <f aca="true" t="shared" si="4" ref="K21:P21">K19-K20</f>
        <v>1.0447098795521987</v>
      </c>
      <c r="L21" s="325">
        <f t="shared" si="4"/>
        <v>0</v>
      </c>
      <c r="M21" s="325">
        <f t="shared" si="4"/>
        <v>76.4002547809614</v>
      </c>
      <c r="N21" s="325">
        <f t="shared" si="4"/>
        <v>23.224579279587942</v>
      </c>
      <c r="O21" s="325">
        <f t="shared" si="4"/>
        <v>69.89330061829725</v>
      </c>
      <c r="P21" s="324">
        <f t="shared" si="4"/>
        <v>93.11787989788536</v>
      </c>
    </row>
    <row r="22" spans="1:16" s="67" customFormat="1" ht="21" thickBot="1">
      <c r="A22" s="764" t="s">
        <v>196</v>
      </c>
      <c r="B22" s="798">
        <f>+B19/B20*100</f>
        <v>102.80185439970198</v>
      </c>
      <c r="C22" s="476">
        <f aca="true" t="shared" si="5" ref="C22:J22">+C19/C20*100</f>
        <v>100.85674310110389</v>
      </c>
      <c r="D22" s="476">
        <f t="shared" si="5"/>
        <v>99.98161169826163</v>
      </c>
      <c r="E22" s="476">
        <f t="shared" si="5"/>
        <v>106.98208239404532</v>
      </c>
      <c r="F22" s="476">
        <f t="shared" si="5"/>
        <v>99.02044016419256</v>
      </c>
      <c r="G22" s="476">
        <f t="shared" si="5"/>
        <v>101.67620952620062</v>
      </c>
      <c r="H22" s="476">
        <f t="shared" si="5"/>
        <v>109.33399399917269</v>
      </c>
      <c r="I22" s="476">
        <f t="shared" si="5"/>
        <v>103.49708176289545</v>
      </c>
      <c r="J22" s="476">
        <f t="shared" si="5"/>
        <v>88.966415895702</v>
      </c>
      <c r="K22" s="476">
        <v>0</v>
      </c>
      <c r="L22" s="476">
        <v>0</v>
      </c>
      <c r="M22" s="476">
        <f>+M19/M20*100</f>
        <v>100.40854444835495</v>
      </c>
      <c r="N22" s="476">
        <f>+N19/N20*100</f>
        <v>103.6727069296661</v>
      </c>
      <c r="O22" s="476">
        <f>+O19/O20*100</f>
        <v>115.41571839470066</v>
      </c>
      <c r="P22" s="484">
        <f>+P19/P20*100</f>
        <v>108.5763983143022</v>
      </c>
    </row>
    <row r="23" spans="1:16" s="70" customFormat="1" ht="34.5" thickBot="1">
      <c r="A23" s="511" t="s">
        <v>98</v>
      </c>
      <c r="B23" s="799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5"/>
    </row>
    <row r="24" spans="1:16" s="65" customFormat="1" ht="20.25">
      <c r="A24" s="512" t="s">
        <v>193</v>
      </c>
      <c r="B24" s="767">
        <v>69237.36699999997</v>
      </c>
      <c r="C24" s="768">
        <v>23552.263406646634</v>
      </c>
      <c r="D24" s="768">
        <v>19192.382231500378</v>
      </c>
      <c r="E24" s="768">
        <v>1313.2919540397884</v>
      </c>
      <c r="F24" s="768">
        <v>561.5003817230647</v>
      </c>
      <c r="G24" s="768">
        <v>341.69314718933987</v>
      </c>
      <c r="H24" s="768">
        <v>383.43621588036507</v>
      </c>
      <c r="I24" s="768">
        <v>34.6254814494414</v>
      </c>
      <c r="J24" s="768">
        <v>27.82251959407986</v>
      </c>
      <c r="K24" s="768">
        <v>35.41621053652528</v>
      </c>
      <c r="L24" s="768">
        <v>1.585836830950933</v>
      </c>
      <c r="M24" s="768">
        <v>21891.753978743935</v>
      </c>
      <c r="N24" s="768">
        <v>962.5912406518866</v>
      </c>
      <c r="O24" s="768">
        <v>697.91818725092</v>
      </c>
      <c r="P24" s="770">
        <v>1660.509427902806</v>
      </c>
    </row>
    <row r="25" spans="1:16" s="65" customFormat="1" ht="20.25">
      <c r="A25" s="446" t="s">
        <v>194</v>
      </c>
      <c r="B25" s="802">
        <v>68165.72499999996</v>
      </c>
      <c r="C25" s="776">
        <v>23316.893093999883</v>
      </c>
      <c r="D25" s="776">
        <v>19138.37462302357</v>
      </c>
      <c r="E25" s="776">
        <v>1246.0595678155462</v>
      </c>
      <c r="F25" s="776">
        <v>565.3815731195309</v>
      </c>
      <c r="G25" s="776">
        <v>339.5251670347023</v>
      </c>
      <c r="H25" s="776">
        <v>395.2504013808511</v>
      </c>
      <c r="I25" s="776">
        <v>32.14536826731225</v>
      </c>
      <c r="J25" s="776">
        <v>57.43775189070457</v>
      </c>
      <c r="K25" s="776"/>
      <c r="L25" s="776">
        <v>2.4187082290990096</v>
      </c>
      <c r="M25" s="776">
        <v>21776.593160761313</v>
      </c>
      <c r="N25" s="776">
        <v>915.0332296766436</v>
      </c>
      <c r="O25" s="776">
        <v>625.2667035620418</v>
      </c>
      <c r="P25" s="777">
        <v>1540.2999332386853</v>
      </c>
    </row>
    <row r="26" spans="1:16" s="67" customFormat="1" ht="20.25">
      <c r="A26" s="447" t="s">
        <v>195</v>
      </c>
      <c r="B26" s="797">
        <f aca="true" t="shared" si="6" ref="B26:J26">B24-B25</f>
        <v>1071.642000000007</v>
      </c>
      <c r="C26" s="325">
        <f t="shared" si="6"/>
        <v>235.3703126467517</v>
      </c>
      <c r="D26" s="325">
        <f t="shared" si="6"/>
        <v>54.007608476807945</v>
      </c>
      <c r="E26" s="325">
        <f t="shared" si="6"/>
        <v>67.23238622424219</v>
      </c>
      <c r="F26" s="325">
        <f t="shared" si="6"/>
        <v>-3.8811913964661926</v>
      </c>
      <c r="G26" s="325">
        <f t="shared" si="6"/>
        <v>2.1679801546375757</v>
      </c>
      <c r="H26" s="325">
        <f t="shared" si="6"/>
        <v>-11.814185500486019</v>
      </c>
      <c r="I26" s="325">
        <f t="shared" si="6"/>
        <v>2.480113182129152</v>
      </c>
      <c r="J26" s="325">
        <f t="shared" si="6"/>
        <v>-29.615232296624708</v>
      </c>
      <c r="K26" s="325">
        <f aca="true" t="shared" si="7" ref="K26:P26">K24-K25</f>
        <v>35.41621053652528</v>
      </c>
      <c r="L26" s="325">
        <f t="shared" si="7"/>
        <v>-0.8328713981480766</v>
      </c>
      <c r="M26" s="325">
        <f t="shared" si="7"/>
        <v>115.16081798262167</v>
      </c>
      <c r="N26" s="325">
        <f t="shared" si="7"/>
        <v>47.55801097524295</v>
      </c>
      <c r="O26" s="325">
        <f t="shared" si="7"/>
        <v>72.65148368887822</v>
      </c>
      <c r="P26" s="324">
        <f t="shared" si="7"/>
        <v>120.20949466412071</v>
      </c>
    </row>
    <row r="27" spans="1:16" s="67" customFormat="1" ht="21" thickBot="1">
      <c r="A27" s="764" t="s">
        <v>196</v>
      </c>
      <c r="B27" s="798">
        <f>+B24/B25*100</f>
        <v>101.57211267099413</v>
      </c>
      <c r="C27" s="476">
        <f aca="true" t="shared" si="8" ref="C27:J27">+C24/C25*100</f>
        <v>101.00944114508685</v>
      </c>
      <c r="D27" s="476">
        <f t="shared" si="8"/>
        <v>100.28219537730145</v>
      </c>
      <c r="E27" s="476">
        <f t="shared" si="8"/>
        <v>105.39559969368932</v>
      </c>
      <c r="F27" s="476">
        <f t="shared" si="8"/>
        <v>99.31352707958779</v>
      </c>
      <c r="G27" s="476">
        <f t="shared" si="8"/>
        <v>100.63853297638346</v>
      </c>
      <c r="H27" s="476">
        <f t="shared" si="8"/>
        <v>97.01096179555748</v>
      </c>
      <c r="I27" s="476">
        <f t="shared" si="8"/>
        <v>107.71530492824097</v>
      </c>
      <c r="J27" s="476">
        <f t="shared" si="8"/>
        <v>48.439429953703524</v>
      </c>
      <c r="K27" s="476">
        <v>0</v>
      </c>
      <c r="L27" s="476">
        <f>+L24/L25*100</f>
        <v>65.56544571486704</v>
      </c>
      <c r="M27" s="476">
        <f>+M24/M25*100</f>
        <v>100.52882844039226</v>
      </c>
      <c r="N27" s="476">
        <f>+N24/N25*100</f>
        <v>105.19740807577547</v>
      </c>
      <c r="O27" s="476">
        <f>+O24/O25*100</f>
        <v>111.61927914520231</v>
      </c>
      <c r="P27" s="484">
        <f>+P24/P25*100</f>
        <v>107.80429136365437</v>
      </c>
    </row>
    <row r="28" spans="1:16" s="70" customFormat="1" ht="34.5" thickBot="1">
      <c r="A28" s="511" t="s">
        <v>174</v>
      </c>
      <c r="B28" s="799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5"/>
    </row>
    <row r="29" spans="1:16" s="65" customFormat="1" ht="20.25">
      <c r="A29" s="512" t="s">
        <v>193</v>
      </c>
      <c r="B29" s="767">
        <v>8649.421999999999</v>
      </c>
      <c r="C29" s="768">
        <v>24583.26286619695</v>
      </c>
      <c r="D29" s="768">
        <v>20852.90022847767</v>
      </c>
      <c r="E29" s="768">
        <v>1119.7907020068312</v>
      </c>
      <c r="F29" s="768">
        <v>488.5774255589948</v>
      </c>
      <c r="G29" s="768">
        <v>26.15631426007425</v>
      </c>
      <c r="H29" s="768">
        <v>281.7072054063266</v>
      </c>
      <c r="I29" s="768">
        <v>7.652958390360268</v>
      </c>
      <c r="J29" s="768">
        <v>16.532838841716824</v>
      </c>
      <c r="K29" s="768">
        <v>5.343015984189464</v>
      </c>
      <c r="L29" s="768">
        <v>0</v>
      </c>
      <c r="M29" s="768">
        <v>22798.660688926164</v>
      </c>
      <c r="N29" s="768">
        <v>1048.0085836949577</v>
      </c>
      <c r="O29" s="768">
        <v>736.5935935757711</v>
      </c>
      <c r="P29" s="770">
        <v>1784.6021772707286</v>
      </c>
    </row>
    <row r="30" spans="1:16" s="65" customFormat="1" ht="20.25">
      <c r="A30" s="446" t="s">
        <v>194</v>
      </c>
      <c r="B30" s="802">
        <v>8556.847000000002</v>
      </c>
      <c r="C30" s="776">
        <v>24415.22568612791</v>
      </c>
      <c r="D30" s="776">
        <v>20788.92708182503</v>
      </c>
      <c r="E30" s="776">
        <v>1093.6119538735074</v>
      </c>
      <c r="F30" s="776">
        <v>490.08643799131414</v>
      </c>
      <c r="G30" s="776">
        <v>25.181958572668943</v>
      </c>
      <c r="H30" s="776">
        <v>289.64054555764903</v>
      </c>
      <c r="I30" s="776">
        <v>8.660549849728525</v>
      </c>
      <c r="J30" s="776">
        <v>20.318738120867803</v>
      </c>
      <c r="K30" s="776"/>
      <c r="L30" s="776">
        <v>0</v>
      </c>
      <c r="M30" s="776">
        <v>22716.427265790768</v>
      </c>
      <c r="N30" s="776">
        <v>1037.34038951497</v>
      </c>
      <c r="O30" s="776">
        <v>661.4580308221781</v>
      </c>
      <c r="P30" s="777">
        <v>1698.7984203371482</v>
      </c>
    </row>
    <row r="31" spans="1:16" s="67" customFormat="1" ht="20.25">
      <c r="A31" s="447" t="s">
        <v>195</v>
      </c>
      <c r="B31" s="797">
        <f aca="true" t="shared" si="9" ref="B31:J31">B29-B30</f>
        <v>92.57499999999709</v>
      </c>
      <c r="C31" s="325">
        <f t="shared" si="9"/>
        <v>168.03718006904091</v>
      </c>
      <c r="D31" s="325">
        <f t="shared" si="9"/>
        <v>63.973146652639116</v>
      </c>
      <c r="E31" s="325">
        <f t="shared" si="9"/>
        <v>26.17874813332378</v>
      </c>
      <c r="F31" s="325">
        <f t="shared" si="9"/>
        <v>-1.5090124323193663</v>
      </c>
      <c r="G31" s="325">
        <f t="shared" si="9"/>
        <v>0.974355687405307</v>
      </c>
      <c r="H31" s="325">
        <f t="shared" si="9"/>
        <v>-7.933340151322454</v>
      </c>
      <c r="I31" s="325">
        <f t="shared" si="9"/>
        <v>-1.0075914593682578</v>
      </c>
      <c r="J31" s="325">
        <f t="shared" si="9"/>
        <v>-3.7858992791509785</v>
      </c>
      <c r="K31" s="325">
        <f aca="true" t="shared" si="10" ref="K31:P31">K29-K30</f>
        <v>5.343015984189464</v>
      </c>
      <c r="L31" s="325">
        <f t="shared" si="10"/>
        <v>0</v>
      </c>
      <c r="M31" s="325">
        <f t="shared" si="10"/>
        <v>82.23342313539615</v>
      </c>
      <c r="N31" s="325">
        <f t="shared" si="10"/>
        <v>10.668194179987722</v>
      </c>
      <c r="O31" s="325">
        <f t="shared" si="10"/>
        <v>75.13556275359304</v>
      </c>
      <c r="P31" s="324">
        <f t="shared" si="10"/>
        <v>85.80375693358042</v>
      </c>
    </row>
    <row r="32" spans="1:16" s="67" customFormat="1" ht="21" thickBot="1">
      <c r="A32" s="764" t="s">
        <v>196</v>
      </c>
      <c r="B32" s="798">
        <f>+B29/B30*100</f>
        <v>101.08188214654297</v>
      </c>
      <c r="C32" s="476">
        <f aca="true" t="shared" si="11" ref="C32:J32">+C29/C30*100</f>
        <v>100.68824749862753</v>
      </c>
      <c r="D32" s="476">
        <f t="shared" si="11"/>
        <v>100.30772702410684</v>
      </c>
      <c r="E32" s="476">
        <f t="shared" si="11"/>
        <v>102.39378767218119</v>
      </c>
      <c r="F32" s="476">
        <f t="shared" si="11"/>
        <v>99.692092595236</v>
      </c>
      <c r="G32" s="476">
        <f t="shared" si="11"/>
        <v>103.86926094169186</v>
      </c>
      <c r="H32" s="476">
        <f t="shared" si="11"/>
        <v>97.26097044319252</v>
      </c>
      <c r="I32" s="476">
        <f t="shared" si="11"/>
        <v>88.36573339047472</v>
      </c>
      <c r="J32" s="476">
        <f t="shared" si="11"/>
        <v>81.36744882172198</v>
      </c>
      <c r="K32" s="476">
        <v>0</v>
      </c>
      <c r="L32" s="476">
        <v>0</v>
      </c>
      <c r="M32" s="476">
        <f>+M29/M30*100</f>
        <v>100.36199980821469</v>
      </c>
      <c r="N32" s="476">
        <f>+N29/N30*100</f>
        <v>101.02841789327954</v>
      </c>
      <c r="O32" s="476">
        <f>+O29/O30*100</f>
        <v>111.35908239865213</v>
      </c>
      <c r="P32" s="484">
        <f>+P29/P30*100</f>
        <v>105.0508498186943</v>
      </c>
    </row>
    <row r="33" spans="1:16" s="70" customFormat="1" ht="34.5" thickBot="1">
      <c r="A33" s="511" t="s">
        <v>173</v>
      </c>
      <c r="B33" s="799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5"/>
    </row>
    <row r="34" spans="1:16" s="65" customFormat="1" ht="20.25">
      <c r="A34" s="512" t="s">
        <v>193</v>
      </c>
      <c r="B34" s="767">
        <v>13060.136000000002</v>
      </c>
      <c r="C34" s="768">
        <v>23436.16292867597</v>
      </c>
      <c r="D34" s="768">
        <v>18866.934935950623</v>
      </c>
      <c r="E34" s="768">
        <v>1493.9716299023728</v>
      </c>
      <c r="F34" s="768">
        <v>546.9143149300534</v>
      </c>
      <c r="G34" s="768">
        <v>346.91991977214735</v>
      </c>
      <c r="H34" s="768">
        <v>216.934902770793</v>
      </c>
      <c r="I34" s="768">
        <v>28.364393244705372</v>
      </c>
      <c r="J34" s="768">
        <v>39.690270708768495</v>
      </c>
      <c r="K34" s="768">
        <v>15.601726250528072</v>
      </c>
      <c r="L34" s="768">
        <v>3.7933627439510067</v>
      </c>
      <c r="M34" s="768">
        <v>21559.12545627394</v>
      </c>
      <c r="N34" s="768">
        <v>1196.4877701120408</v>
      </c>
      <c r="O34" s="768">
        <v>680.5497022899813</v>
      </c>
      <c r="P34" s="770">
        <v>1877.0374724020219</v>
      </c>
    </row>
    <row r="35" spans="1:16" s="65" customFormat="1" ht="20.25">
      <c r="A35" s="446" t="s">
        <v>194</v>
      </c>
      <c r="B35" s="802">
        <v>13649.971999999992</v>
      </c>
      <c r="C35" s="776">
        <v>23013.471370734922</v>
      </c>
      <c r="D35" s="776">
        <v>18694.54865304241</v>
      </c>
      <c r="E35" s="776">
        <v>1516.7085080223378</v>
      </c>
      <c r="F35" s="776">
        <v>529.1632954753807</v>
      </c>
      <c r="G35" s="776">
        <v>344.70027972706976</v>
      </c>
      <c r="H35" s="776">
        <v>230.26342715819018</v>
      </c>
      <c r="I35" s="776">
        <v>25.71740318099799</v>
      </c>
      <c r="J35" s="776">
        <v>54.33939107469724</v>
      </c>
      <c r="K35" s="776"/>
      <c r="L35" s="776">
        <v>0</v>
      </c>
      <c r="M35" s="776">
        <v>21395.440957681087</v>
      </c>
      <c r="N35" s="776">
        <v>1134.1169539883806</v>
      </c>
      <c r="O35" s="776">
        <v>483.9134590654595</v>
      </c>
      <c r="P35" s="777">
        <v>1618.0304130538402</v>
      </c>
    </row>
    <row r="36" spans="1:16" s="67" customFormat="1" ht="20.25">
      <c r="A36" s="447" t="s">
        <v>195</v>
      </c>
      <c r="B36" s="797">
        <f aca="true" t="shared" si="12" ref="B36:J36">B34-B35</f>
        <v>-589.8359999999902</v>
      </c>
      <c r="C36" s="325">
        <f t="shared" si="12"/>
        <v>422.6915579410488</v>
      </c>
      <c r="D36" s="325">
        <f t="shared" si="12"/>
        <v>172.38628290821362</v>
      </c>
      <c r="E36" s="325">
        <f t="shared" si="12"/>
        <v>-22.736878119965013</v>
      </c>
      <c r="F36" s="325">
        <f t="shared" si="12"/>
        <v>17.7510194546727</v>
      </c>
      <c r="G36" s="325">
        <f t="shared" si="12"/>
        <v>2.219640045077597</v>
      </c>
      <c r="H36" s="325">
        <f t="shared" si="12"/>
        <v>-13.32852438739718</v>
      </c>
      <c r="I36" s="325">
        <f t="shared" si="12"/>
        <v>2.6469900637073813</v>
      </c>
      <c r="J36" s="325">
        <f t="shared" si="12"/>
        <v>-14.649120365928745</v>
      </c>
      <c r="K36" s="325">
        <f aca="true" t="shared" si="13" ref="K36:P36">K34-K35</f>
        <v>15.601726250528072</v>
      </c>
      <c r="L36" s="325">
        <f t="shared" si="13"/>
        <v>3.7933627439510067</v>
      </c>
      <c r="M36" s="325">
        <f t="shared" si="13"/>
        <v>163.68449859285465</v>
      </c>
      <c r="N36" s="325">
        <f t="shared" si="13"/>
        <v>62.370816123660234</v>
      </c>
      <c r="O36" s="325">
        <f t="shared" si="13"/>
        <v>196.63624322452176</v>
      </c>
      <c r="P36" s="324">
        <f t="shared" si="13"/>
        <v>259.00705934818166</v>
      </c>
    </row>
    <row r="37" spans="1:16" s="67" customFormat="1" ht="21" thickBot="1">
      <c r="A37" s="764" t="s">
        <v>196</v>
      </c>
      <c r="B37" s="798">
        <f>+B34/B35*100</f>
        <v>95.67884827895624</v>
      </c>
      <c r="C37" s="476">
        <f aca="true" t="shared" si="14" ref="C37:J37">+C34/C35*100</f>
        <v>101.83671359757818</v>
      </c>
      <c r="D37" s="476">
        <f t="shared" si="14"/>
        <v>100.92212059305406</v>
      </c>
      <c r="E37" s="476">
        <f t="shared" si="14"/>
        <v>98.50090653545472</v>
      </c>
      <c r="F37" s="476">
        <f t="shared" si="14"/>
        <v>103.35454473249621</v>
      </c>
      <c r="G37" s="476">
        <f t="shared" si="14"/>
        <v>100.64393334604634</v>
      </c>
      <c r="H37" s="476">
        <f t="shared" si="14"/>
        <v>94.21161903481939</v>
      </c>
      <c r="I37" s="476">
        <f t="shared" si="14"/>
        <v>110.2926024259836</v>
      </c>
      <c r="J37" s="476">
        <f t="shared" si="14"/>
        <v>73.0414344434014</v>
      </c>
      <c r="K37" s="476">
        <v>0</v>
      </c>
      <c r="L37" s="476">
        <v>0</v>
      </c>
      <c r="M37" s="476">
        <f>+M34/M35*100</f>
        <v>100.76504381899215</v>
      </c>
      <c r="N37" s="476">
        <f>+N34/N35*100</f>
        <v>105.49950478249346</v>
      </c>
      <c r="O37" s="476">
        <f>+O34/O35*100</f>
        <v>140.6345885903377</v>
      </c>
      <c r="P37" s="484">
        <f>+P34/P35*100</f>
        <v>116.00755197544999</v>
      </c>
    </row>
    <row r="38" spans="1:16" s="70" customFormat="1" ht="34.5" thickBot="1">
      <c r="A38" s="511" t="s">
        <v>172</v>
      </c>
      <c r="B38" s="799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5"/>
    </row>
    <row r="39" spans="1:16" s="65" customFormat="1" ht="20.25">
      <c r="A39" s="512" t="s">
        <v>193</v>
      </c>
      <c r="B39" s="767">
        <v>10892.511</v>
      </c>
      <c r="C39" s="768">
        <v>25106.46079066007</v>
      </c>
      <c r="D39" s="768">
        <v>19965.652088852617</v>
      </c>
      <c r="E39" s="768">
        <v>1326.3460402595263</v>
      </c>
      <c r="F39" s="768">
        <v>433.48735964860015</v>
      </c>
      <c r="G39" s="768">
        <v>258.9167609439797</v>
      </c>
      <c r="H39" s="768">
        <v>659.3971460452658</v>
      </c>
      <c r="I39" s="768">
        <v>40.616698329093595</v>
      </c>
      <c r="J39" s="768">
        <v>23.751043262659994</v>
      </c>
      <c r="K39" s="768">
        <v>23.417694964916723</v>
      </c>
      <c r="L39" s="768">
        <v>0</v>
      </c>
      <c r="M39" s="768">
        <v>22731.584832306657</v>
      </c>
      <c r="N39" s="768">
        <v>1517.7775660114853</v>
      </c>
      <c r="O39" s="768">
        <v>857.0983923419187</v>
      </c>
      <c r="P39" s="770">
        <v>2374.8759583534043</v>
      </c>
    </row>
    <row r="40" spans="1:16" s="65" customFormat="1" ht="20.25">
      <c r="A40" s="446" t="s">
        <v>194</v>
      </c>
      <c r="B40" s="802">
        <v>11071.327999999992</v>
      </c>
      <c r="C40" s="776">
        <v>24789.242371526423</v>
      </c>
      <c r="D40" s="776">
        <v>19875.307129671666</v>
      </c>
      <c r="E40" s="776">
        <v>1304.9960071035155</v>
      </c>
      <c r="F40" s="776">
        <v>420.05563078491303</v>
      </c>
      <c r="G40" s="776">
        <v>259.2259784312538</v>
      </c>
      <c r="H40" s="776">
        <v>681.9705519217455</v>
      </c>
      <c r="I40" s="776">
        <v>43.864656525396086</v>
      </c>
      <c r="J40" s="776">
        <v>48.6440289728568</v>
      </c>
      <c r="K40" s="776"/>
      <c r="L40" s="776">
        <v>0</v>
      </c>
      <c r="M40" s="776">
        <v>22634.06398341135</v>
      </c>
      <c r="N40" s="776">
        <v>1431.9761369187154</v>
      </c>
      <c r="O40" s="776">
        <v>723.2022511963644</v>
      </c>
      <c r="P40" s="777">
        <v>2155.17838811508</v>
      </c>
    </row>
    <row r="41" spans="1:16" s="67" customFormat="1" ht="20.25">
      <c r="A41" s="447" t="s">
        <v>195</v>
      </c>
      <c r="B41" s="797">
        <f aca="true" t="shared" si="15" ref="B41:J41">B39-B40</f>
        <v>-178.81699999999182</v>
      </c>
      <c r="C41" s="325">
        <f t="shared" si="15"/>
        <v>317.2184191336455</v>
      </c>
      <c r="D41" s="325">
        <f t="shared" si="15"/>
        <v>90.34495918095126</v>
      </c>
      <c r="E41" s="325">
        <f t="shared" si="15"/>
        <v>21.350033156010795</v>
      </c>
      <c r="F41" s="325">
        <f t="shared" si="15"/>
        <v>13.431728863687113</v>
      </c>
      <c r="G41" s="325">
        <f t="shared" si="15"/>
        <v>-0.30921748727411114</v>
      </c>
      <c r="H41" s="325">
        <f t="shared" si="15"/>
        <v>-22.573405876479683</v>
      </c>
      <c r="I41" s="325">
        <f t="shared" si="15"/>
        <v>-3.2479581963024913</v>
      </c>
      <c r="J41" s="325">
        <f t="shared" si="15"/>
        <v>-24.892985710196808</v>
      </c>
      <c r="K41" s="325">
        <f aca="true" t="shared" si="16" ref="K41:P41">K39-K40</f>
        <v>23.417694964916723</v>
      </c>
      <c r="L41" s="325">
        <f t="shared" si="16"/>
        <v>0</v>
      </c>
      <c r="M41" s="325">
        <f t="shared" si="16"/>
        <v>97.5208488953067</v>
      </c>
      <c r="N41" s="325">
        <f t="shared" si="16"/>
        <v>85.80142909276992</v>
      </c>
      <c r="O41" s="325">
        <f t="shared" si="16"/>
        <v>133.89614114555434</v>
      </c>
      <c r="P41" s="324">
        <f t="shared" si="16"/>
        <v>219.69757023832426</v>
      </c>
    </row>
    <row r="42" spans="1:16" s="67" customFormat="1" ht="21" thickBot="1">
      <c r="A42" s="764" t="s">
        <v>196</v>
      </c>
      <c r="B42" s="798">
        <f>+B39/B40*100</f>
        <v>98.38486403799081</v>
      </c>
      <c r="C42" s="476">
        <f aca="true" t="shared" si="17" ref="C42:J42">+C39/C40*100</f>
        <v>101.27966161441873</v>
      </c>
      <c r="D42" s="476">
        <f t="shared" si="17"/>
        <v>100.45455880803007</v>
      </c>
      <c r="E42" s="476">
        <f t="shared" si="17"/>
        <v>101.6360228720851</v>
      </c>
      <c r="F42" s="476">
        <f t="shared" si="17"/>
        <v>103.19760714517471</v>
      </c>
      <c r="G42" s="476">
        <f t="shared" si="17"/>
        <v>99.88071508529146</v>
      </c>
      <c r="H42" s="476">
        <f t="shared" si="17"/>
        <v>96.68997351676411</v>
      </c>
      <c r="I42" s="476">
        <f t="shared" si="17"/>
        <v>92.59550067507757</v>
      </c>
      <c r="J42" s="476">
        <f t="shared" si="17"/>
        <v>48.82622546728807</v>
      </c>
      <c r="K42" s="476">
        <v>0</v>
      </c>
      <c r="L42" s="476">
        <v>0</v>
      </c>
      <c r="M42" s="476">
        <f>+M39/M40*100</f>
        <v>100.43085876653339</v>
      </c>
      <c r="N42" s="476">
        <f>+N39/N40*100</f>
        <v>105.99181975737353</v>
      </c>
      <c r="O42" s="476">
        <f>+O39/O40*100</f>
        <v>118.51434241583947</v>
      </c>
      <c r="P42" s="484">
        <f>+P39/P40*100</f>
        <v>110.1939390005888</v>
      </c>
    </row>
    <row r="43" spans="1:16" s="70" customFormat="1" ht="34.5" thickBot="1">
      <c r="A43" s="511" t="s">
        <v>171</v>
      </c>
      <c r="B43" s="799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5"/>
    </row>
    <row r="44" spans="1:16" s="65" customFormat="1" ht="20.25">
      <c r="A44" s="512" t="s">
        <v>193</v>
      </c>
      <c r="B44" s="767">
        <v>17567.197</v>
      </c>
      <c r="C44" s="768">
        <v>24869.475420580726</v>
      </c>
      <c r="D44" s="768">
        <v>19745.542188659907</v>
      </c>
      <c r="E44" s="768">
        <v>1461.4592090777692</v>
      </c>
      <c r="F44" s="768">
        <v>511.59549433716364</v>
      </c>
      <c r="G44" s="768">
        <v>271.91956121400597</v>
      </c>
      <c r="H44" s="768">
        <v>491.9519886980262</v>
      </c>
      <c r="I44" s="768">
        <v>29.13212809837182</v>
      </c>
      <c r="J44" s="768">
        <v>26.401536909957795</v>
      </c>
      <c r="K44" s="768">
        <v>25.080371862018374</v>
      </c>
      <c r="L44" s="768">
        <v>1.8627331383600927</v>
      </c>
      <c r="M44" s="768">
        <v>22564.945211995582</v>
      </c>
      <c r="N44" s="768">
        <v>1498.3200507172526</v>
      </c>
      <c r="O44" s="768">
        <v>806.210157867909</v>
      </c>
      <c r="P44" s="770">
        <v>2304.5302085851617</v>
      </c>
    </row>
    <row r="45" spans="1:16" s="65" customFormat="1" ht="20.25">
      <c r="A45" s="446" t="s">
        <v>194</v>
      </c>
      <c r="B45" s="802">
        <v>18335.63</v>
      </c>
      <c r="C45" s="776">
        <v>24558.918500936874</v>
      </c>
      <c r="D45" s="776">
        <v>19562.291841985636</v>
      </c>
      <c r="E45" s="776">
        <v>1509.1138037434957</v>
      </c>
      <c r="F45" s="776">
        <v>501.9786884879327</v>
      </c>
      <c r="G45" s="776">
        <v>272.4380436705293</v>
      </c>
      <c r="H45" s="776">
        <v>519.1649627892072</v>
      </c>
      <c r="I45" s="776">
        <v>29.741183331760777</v>
      </c>
      <c r="J45" s="776">
        <v>46.51992686734336</v>
      </c>
      <c r="K45" s="776"/>
      <c r="L45" s="776">
        <v>3.550664289509913</v>
      </c>
      <c r="M45" s="776">
        <v>22444.799115165413</v>
      </c>
      <c r="N45" s="776">
        <v>1444.8746693368764</v>
      </c>
      <c r="O45" s="776">
        <v>669.2447164346133</v>
      </c>
      <c r="P45" s="777">
        <v>2114.1193857714898</v>
      </c>
    </row>
    <row r="46" spans="1:16" s="67" customFormat="1" ht="20.25">
      <c r="A46" s="447" t="s">
        <v>195</v>
      </c>
      <c r="B46" s="797">
        <f aca="true" t="shared" si="18" ref="B46:J46">B44-B45</f>
        <v>-768.4330000000009</v>
      </c>
      <c r="C46" s="325">
        <f t="shared" si="18"/>
        <v>310.55691964385187</v>
      </c>
      <c r="D46" s="325">
        <f t="shared" si="18"/>
        <v>183.250346674271</v>
      </c>
      <c r="E46" s="325">
        <f t="shared" si="18"/>
        <v>-47.65459466572656</v>
      </c>
      <c r="F46" s="325">
        <f t="shared" si="18"/>
        <v>9.616805849230957</v>
      </c>
      <c r="G46" s="325">
        <f t="shared" si="18"/>
        <v>-0.5184824565233157</v>
      </c>
      <c r="H46" s="325">
        <f t="shared" si="18"/>
        <v>-27.212974091180968</v>
      </c>
      <c r="I46" s="325">
        <f t="shared" si="18"/>
        <v>-0.6090552333889576</v>
      </c>
      <c r="J46" s="325">
        <f t="shared" si="18"/>
        <v>-20.118389957385563</v>
      </c>
      <c r="K46" s="325">
        <f aca="true" t="shared" si="19" ref="K46:P46">K44-K45</f>
        <v>25.080371862018374</v>
      </c>
      <c r="L46" s="325">
        <f t="shared" si="19"/>
        <v>-1.6879311511498205</v>
      </c>
      <c r="M46" s="325">
        <f t="shared" si="19"/>
        <v>120.14609683016897</v>
      </c>
      <c r="N46" s="325">
        <f t="shared" si="19"/>
        <v>53.44538138037615</v>
      </c>
      <c r="O46" s="325">
        <f t="shared" si="19"/>
        <v>136.9654414332956</v>
      </c>
      <c r="P46" s="324">
        <f t="shared" si="19"/>
        <v>190.41082281367198</v>
      </c>
    </row>
    <row r="47" spans="1:16" s="67" customFormat="1" ht="21" thickBot="1">
      <c r="A47" s="764" t="s">
        <v>196</v>
      </c>
      <c r="B47" s="798">
        <f>+B44/B45*100</f>
        <v>95.80907228167234</v>
      </c>
      <c r="C47" s="476">
        <f aca="true" t="shared" si="20" ref="C47:J47">+C44/C45*100</f>
        <v>101.26453825575423</v>
      </c>
      <c r="D47" s="476">
        <f t="shared" si="20"/>
        <v>100.93675295386899</v>
      </c>
      <c r="E47" s="476">
        <f t="shared" si="20"/>
        <v>96.84221332098912</v>
      </c>
      <c r="F47" s="476">
        <f t="shared" si="20"/>
        <v>101.91577970734154</v>
      </c>
      <c r="G47" s="476">
        <f t="shared" si="20"/>
        <v>99.8096879387556</v>
      </c>
      <c r="H47" s="476">
        <f t="shared" si="20"/>
        <v>94.75831844564787</v>
      </c>
      <c r="I47" s="476">
        <f t="shared" si="20"/>
        <v>97.95214861965985</v>
      </c>
      <c r="J47" s="476">
        <f t="shared" si="20"/>
        <v>56.75317802034525</v>
      </c>
      <c r="K47" s="476">
        <v>0</v>
      </c>
      <c r="L47" s="476">
        <f>+L44/L45*100</f>
        <v>52.46153920727886</v>
      </c>
      <c r="M47" s="476">
        <f>+M44/M45*100</f>
        <v>100.53529593298516</v>
      </c>
      <c r="N47" s="476">
        <f>+N44/N45*100</f>
        <v>103.69896313601406</v>
      </c>
      <c r="O47" s="476">
        <f>+O44/O45*100</f>
        <v>120.46567392612017</v>
      </c>
      <c r="P47" s="484">
        <f>+P44/P45*100</f>
        <v>109.00662583651524</v>
      </c>
    </row>
    <row r="48" spans="1:16" s="70" customFormat="1" ht="34.5" thickBot="1">
      <c r="A48" s="511" t="s">
        <v>112</v>
      </c>
      <c r="B48" s="799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5"/>
    </row>
    <row r="49" spans="1:16" s="65" customFormat="1" ht="20.25">
      <c r="A49" s="512" t="s">
        <v>193</v>
      </c>
      <c r="B49" s="767">
        <v>312.7569999999999</v>
      </c>
      <c r="C49" s="768">
        <v>24996.46583982667</v>
      </c>
      <c r="D49" s="768">
        <v>20290.886641492707</v>
      </c>
      <c r="E49" s="768">
        <v>1589.6659920214952</v>
      </c>
      <c r="F49" s="768">
        <v>316.8807306204711</v>
      </c>
      <c r="G49" s="768">
        <v>147.95192433742494</v>
      </c>
      <c r="H49" s="768">
        <v>353.9670308471647</v>
      </c>
      <c r="I49" s="768">
        <v>5.494681174202338</v>
      </c>
      <c r="J49" s="768">
        <v>20.36192102281751</v>
      </c>
      <c r="K49" s="768">
        <v>7.622531230316191</v>
      </c>
      <c r="L49" s="768">
        <v>0</v>
      </c>
      <c r="M49" s="768">
        <v>22732.831452746595</v>
      </c>
      <c r="N49" s="768">
        <v>1462.3488309880627</v>
      </c>
      <c r="O49" s="768">
        <v>801.2855560920036</v>
      </c>
      <c r="P49" s="770">
        <v>2263.634387080066</v>
      </c>
    </row>
    <row r="50" spans="1:16" s="65" customFormat="1" ht="20.25">
      <c r="A50" s="446" t="s">
        <v>194</v>
      </c>
      <c r="B50" s="802">
        <v>319.29799999999994</v>
      </c>
      <c r="C50" s="776">
        <v>24184.197833998343</v>
      </c>
      <c r="D50" s="776">
        <v>19727.1039384316</v>
      </c>
      <c r="E50" s="776">
        <v>1830.3549244488433</v>
      </c>
      <c r="F50" s="776">
        <v>293.32055530152616</v>
      </c>
      <c r="G50" s="776">
        <v>145.0196994657029</v>
      </c>
      <c r="H50" s="776">
        <v>365.84945724683536</v>
      </c>
      <c r="I50" s="776">
        <v>8.370967977667675</v>
      </c>
      <c r="J50" s="776">
        <v>28.0187578166269</v>
      </c>
      <c r="K50" s="776"/>
      <c r="L50" s="776">
        <v>0</v>
      </c>
      <c r="M50" s="776">
        <v>22398.0383006888</v>
      </c>
      <c r="N50" s="776">
        <v>1388.0972216132477</v>
      </c>
      <c r="O50" s="776">
        <v>398.06231169628387</v>
      </c>
      <c r="P50" s="777">
        <v>1786.1595333095315</v>
      </c>
    </row>
    <row r="51" spans="1:16" s="67" customFormat="1" ht="20.25">
      <c r="A51" s="447" t="s">
        <v>195</v>
      </c>
      <c r="B51" s="797">
        <f aca="true" t="shared" si="21" ref="B51:J51">B49-B50</f>
        <v>-6.541000000000054</v>
      </c>
      <c r="C51" s="325">
        <f t="shared" si="21"/>
        <v>812.2680058283258</v>
      </c>
      <c r="D51" s="325">
        <f t="shared" si="21"/>
        <v>563.7827030611079</v>
      </c>
      <c r="E51" s="325">
        <f t="shared" si="21"/>
        <v>-240.68893242734816</v>
      </c>
      <c r="F51" s="325">
        <f t="shared" si="21"/>
        <v>23.56017531894497</v>
      </c>
      <c r="G51" s="325">
        <f t="shared" si="21"/>
        <v>2.932224871722042</v>
      </c>
      <c r="H51" s="325">
        <f t="shared" si="21"/>
        <v>-11.882426399670635</v>
      </c>
      <c r="I51" s="325">
        <f t="shared" si="21"/>
        <v>-2.8762868034653373</v>
      </c>
      <c r="J51" s="325">
        <f t="shared" si="21"/>
        <v>-7.65683679380939</v>
      </c>
      <c r="K51" s="325">
        <f aca="true" t="shared" si="22" ref="K51:P51">K49-K50</f>
        <v>7.622531230316191</v>
      </c>
      <c r="L51" s="325">
        <f t="shared" si="22"/>
        <v>0</v>
      </c>
      <c r="M51" s="325">
        <f t="shared" si="22"/>
        <v>334.79315205779494</v>
      </c>
      <c r="N51" s="325">
        <f t="shared" si="22"/>
        <v>74.25160937481496</v>
      </c>
      <c r="O51" s="325">
        <f t="shared" si="22"/>
        <v>403.22324439571975</v>
      </c>
      <c r="P51" s="324">
        <f t="shared" si="22"/>
        <v>477.47485377053454</v>
      </c>
    </row>
    <row r="52" spans="1:16" s="67" customFormat="1" ht="21" thickBot="1">
      <c r="A52" s="447" t="s">
        <v>196</v>
      </c>
      <c r="B52" s="797">
        <f>+B49/B50*100</f>
        <v>97.95144347913232</v>
      </c>
      <c r="C52" s="325">
        <f aca="true" t="shared" si="23" ref="C52:J52">+C49/C50*100</f>
        <v>103.35867251584601</v>
      </c>
      <c r="D52" s="325">
        <f t="shared" si="23"/>
        <v>102.85790912249804</v>
      </c>
      <c r="E52" s="325">
        <f t="shared" si="23"/>
        <v>86.85014970526416</v>
      </c>
      <c r="F52" s="325">
        <f t="shared" si="23"/>
        <v>108.03222784530928</v>
      </c>
      <c r="G52" s="325">
        <f t="shared" si="23"/>
        <v>102.02194935069184</v>
      </c>
      <c r="H52" s="325">
        <f t="shared" si="23"/>
        <v>96.75209948674225</v>
      </c>
      <c r="I52" s="325">
        <f t="shared" si="23"/>
        <v>65.63973472197262</v>
      </c>
      <c r="J52" s="325">
        <f t="shared" si="23"/>
        <v>72.67246162759696</v>
      </c>
      <c r="K52" s="325">
        <v>0</v>
      </c>
      <c r="L52" s="325">
        <v>0</v>
      </c>
      <c r="M52" s="325">
        <f>+M49/M50*100</f>
        <v>101.49474318939573</v>
      </c>
      <c r="N52" s="325">
        <f>+N49/N50*100</f>
        <v>105.34916490132585</v>
      </c>
      <c r="O52" s="325">
        <f>+O49/O50*100</f>
        <v>201.2965137737967</v>
      </c>
      <c r="P52" s="324">
        <f>+P49/P50*100</f>
        <v>126.73192650859315</v>
      </c>
    </row>
    <row r="53" spans="1:16" s="159" customFormat="1" ht="34.5" hidden="1" thickBot="1">
      <c r="A53" s="510" t="s">
        <v>57</v>
      </c>
      <c r="B53" s="803"/>
      <c r="C53" s="782"/>
      <c r="D53" s="782"/>
      <c r="E53" s="782"/>
      <c r="F53" s="782"/>
      <c r="G53" s="782"/>
      <c r="H53" s="782"/>
      <c r="I53" s="782"/>
      <c r="J53" s="782"/>
      <c r="K53" s="783"/>
      <c r="L53" s="782"/>
      <c r="M53" s="782"/>
      <c r="N53" s="782"/>
      <c r="O53" s="782"/>
      <c r="P53" s="480"/>
    </row>
    <row r="54" spans="1:16" s="162" customFormat="1" ht="21" hidden="1" thickBot="1">
      <c r="A54" s="509" t="s">
        <v>120</v>
      </c>
      <c r="B54" s="804">
        <v>8.139</v>
      </c>
      <c r="C54" s="341">
        <v>21113</v>
      </c>
      <c r="D54" s="341">
        <v>14815</v>
      </c>
      <c r="E54" s="341">
        <v>3474</v>
      </c>
      <c r="F54" s="341">
        <v>402</v>
      </c>
      <c r="G54" s="341">
        <v>240</v>
      </c>
      <c r="H54" s="341">
        <v>0</v>
      </c>
      <c r="I54" s="341">
        <v>0</v>
      </c>
      <c r="J54" s="341">
        <v>0</v>
      </c>
      <c r="K54" s="342"/>
      <c r="L54" s="341">
        <v>18931</v>
      </c>
      <c r="M54" s="341">
        <v>1759</v>
      </c>
      <c r="N54" s="341">
        <v>423</v>
      </c>
      <c r="O54" s="341">
        <v>2182</v>
      </c>
      <c r="P54" s="481"/>
    </row>
    <row r="55" spans="1:16" s="162" customFormat="1" ht="21" hidden="1" thickBot="1">
      <c r="A55" s="508" t="s">
        <v>116</v>
      </c>
      <c r="B55" s="804">
        <v>9.584</v>
      </c>
      <c r="C55" s="341">
        <v>22537</v>
      </c>
      <c r="D55" s="341">
        <v>15384</v>
      </c>
      <c r="E55" s="341">
        <v>3786</v>
      </c>
      <c r="F55" s="341">
        <v>338</v>
      </c>
      <c r="G55" s="341">
        <v>266</v>
      </c>
      <c r="H55" s="341">
        <v>0</v>
      </c>
      <c r="I55" s="341">
        <v>0</v>
      </c>
      <c r="J55" s="341">
        <v>0</v>
      </c>
      <c r="K55" s="342"/>
      <c r="L55" s="341">
        <v>19775</v>
      </c>
      <c r="M55" s="341">
        <v>1861</v>
      </c>
      <c r="N55" s="341">
        <v>901</v>
      </c>
      <c r="O55" s="341">
        <v>2762</v>
      </c>
      <c r="P55" s="481"/>
    </row>
    <row r="56" spans="1:16" s="165" customFormat="1" ht="21" hidden="1" thickBot="1">
      <c r="A56" s="507" t="s">
        <v>118</v>
      </c>
      <c r="B56" s="805">
        <f aca="true" t="shared" si="24" ref="B56:O56">+B54-B55</f>
        <v>-1.4450000000000003</v>
      </c>
      <c r="C56" s="332">
        <f t="shared" si="24"/>
        <v>-1424</v>
      </c>
      <c r="D56" s="332">
        <f t="shared" si="24"/>
        <v>-569</v>
      </c>
      <c r="E56" s="332">
        <f t="shared" si="24"/>
        <v>-312</v>
      </c>
      <c r="F56" s="332">
        <f t="shared" si="24"/>
        <v>64</v>
      </c>
      <c r="G56" s="332">
        <f t="shared" si="24"/>
        <v>-26</v>
      </c>
      <c r="H56" s="332">
        <f t="shared" si="24"/>
        <v>0</v>
      </c>
      <c r="I56" s="332">
        <f t="shared" si="24"/>
        <v>0</v>
      </c>
      <c r="J56" s="332">
        <f t="shared" si="24"/>
        <v>0</v>
      </c>
      <c r="K56" s="333"/>
      <c r="L56" s="332">
        <f t="shared" si="24"/>
        <v>-844</v>
      </c>
      <c r="M56" s="332">
        <f t="shared" si="24"/>
        <v>-102</v>
      </c>
      <c r="N56" s="332">
        <f t="shared" si="24"/>
        <v>-478</v>
      </c>
      <c r="O56" s="332">
        <f t="shared" si="24"/>
        <v>-580</v>
      </c>
      <c r="P56" s="482"/>
    </row>
    <row r="57" spans="1:16" s="165" customFormat="1" ht="21" hidden="1" thickBot="1">
      <c r="A57" s="815" t="s">
        <v>119</v>
      </c>
      <c r="B57" s="806">
        <f aca="true" t="shared" si="25" ref="B57:O57">+B54/B55*100</f>
        <v>84.92278797996661</v>
      </c>
      <c r="C57" s="479">
        <f t="shared" si="25"/>
        <v>93.68150153081599</v>
      </c>
      <c r="D57" s="479">
        <f t="shared" si="25"/>
        <v>96.30135205408217</v>
      </c>
      <c r="E57" s="479">
        <f t="shared" si="25"/>
        <v>91.75911251980983</v>
      </c>
      <c r="F57" s="479">
        <f t="shared" si="25"/>
        <v>118.93491124260356</v>
      </c>
      <c r="G57" s="479">
        <f t="shared" si="25"/>
        <v>90.22556390977444</v>
      </c>
      <c r="H57" s="479" t="e">
        <f t="shared" si="25"/>
        <v>#DIV/0!</v>
      </c>
      <c r="I57" s="479" t="e">
        <f t="shared" si="25"/>
        <v>#DIV/0!</v>
      </c>
      <c r="J57" s="479" t="e">
        <f t="shared" si="25"/>
        <v>#DIV/0!</v>
      </c>
      <c r="K57" s="478"/>
      <c r="L57" s="479">
        <f t="shared" si="25"/>
        <v>95.73198482932996</v>
      </c>
      <c r="M57" s="479">
        <f t="shared" si="25"/>
        <v>94.51907576571735</v>
      </c>
      <c r="N57" s="479">
        <f t="shared" si="25"/>
        <v>46.94783573806881</v>
      </c>
      <c r="O57" s="479">
        <f t="shared" si="25"/>
        <v>79.00072411296162</v>
      </c>
      <c r="P57" s="483"/>
    </row>
    <row r="58" spans="1:16" s="70" customFormat="1" ht="34.5" thickBot="1">
      <c r="A58" s="511" t="s">
        <v>175</v>
      </c>
      <c r="B58" s="799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5"/>
    </row>
    <row r="59" spans="1:16" s="65" customFormat="1" ht="20.25">
      <c r="A59" s="512" t="s">
        <v>193</v>
      </c>
      <c r="B59" s="767">
        <v>1296.712</v>
      </c>
      <c r="C59" s="768">
        <v>26558.05195499593</v>
      </c>
      <c r="D59" s="768">
        <v>20195.669123136046</v>
      </c>
      <c r="E59" s="768">
        <v>1548.4224716051058</v>
      </c>
      <c r="F59" s="768">
        <v>622.5531703775912</v>
      </c>
      <c r="G59" s="768">
        <v>279.76618298177755</v>
      </c>
      <c r="H59" s="768">
        <v>781.9729181704697</v>
      </c>
      <c r="I59" s="768">
        <v>55.840335659216024</v>
      </c>
      <c r="J59" s="768">
        <v>20.137085181597758</v>
      </c>
      <c r="K59" s="768">
        <v>8.360890210522202</v>
      </c>
      <c r="L59" s="768">
        <v>14.888554024846433</v>
      </c>
      <c r="M59" s="768">
        <v>23527.61073134717</v>
      </c>
      <c r="N59" s="768">
        <v>1961.9048022999707</v>
      </c>
      <c r="O59" s="768">
        <v>1068.5364213487649</v>
      </c>
      <c r="P59" s="770">
        <v>3030.441223648735</v>
      </c>
    </row>
    <row r="60" spans="1:16" s="65" customFormat="1" ht="20.25">
      <c r="A60" s="446" t="s">
        <v>194</v>
      </c>
      <c r="B60" s="802">
        <v>1311.066</v>
      </c>
      <c r="C60" s="776">
        <v>25890.659204037012</v>
      </c>
      <c r="D60" s="776">
        <v>19818.400319536413</v>
      </c>
      <c r="E60" s="776">
        <v>1509.0959061811786</v>
      </c>
      <c r="F60" s="776">
        <v>575.8553218017503</v>
      </c>
      <c r="G60" s="776">
        <v>277.16440921611377</v>
      </c>
      <c r="H60" s="776">
        <v>742.6741547209166</v>
      </c>
      <c r="I60" s="776">
        <v>52.74740808878675</v>
      </c>
      <c r="J60" s="776">
        <v>29.985014738642707</v>
      </c>
      <c r="K60" s="776"/>
      <c r="L60" s="776">
        <v>18.45877070007663</v>
      </c>
      <c r="M60" s="776">
        <v>23024.381304983875</v>
      </c>
      <c r="N60" s="776">
        <v>1905.8050217660038</v>
      </c>
      <c r="O60" s="776">
        <v>960.4728772871343</v>
      </c>
      <c r="P60" s="777">
        <v>2866.277899053138</v>
      </c>
    </row>
    <row r="61" spans="1:16" s="67" customFormat="1" ht="20.25">
      <c r="A61" s="447" t="s">
        <v>195</v>
      </c>
      <c r="B61" s="797">
        <f aca="true" t="shared" si="26" ref="B61:J61">B59-B60</f>
        <v>-14.354000000000042</v>
      </c>
      <c r="C61" s="325">
        <f t="shared" si="26"/>
        <v>667.3927509589194</v>
      </c>
      <c r="D61" s="325">
        <f t="shared" si="26"/>
        <v>377.2688035996325</v>
      </c>
      <c r="E61" s="325">
        <f t="shared" si="26"/>
        <v>39.32656542392715</v>
      </c>
      <c r="F61" s="325">
        <f t="shared" si="26"/>
        <v>46.69784857584091</v>
      </c>
      <c r="G61" s="325">
        <f t="shared" si="26"/>
        <v>2.601773765663779</v>
      </c>
      <c r="H61" s="325">
        <f t="shared" si="26"/>
        <v>39.29876344955312</v>
      </c>
      <c r="I61" s="325">
        <f t="shared" si="26"/>
        <v>3.092927570429275</v>
      </c>
      <c r="J61" s="325">
        <f t="shared" si="26"/>
        <v>-9.84792955704495</v>
      </c>
      <c r="K61" s="325">
        <f aca="true" t="shared" si="27" ref="K61:P61">K59-K60</f>
        <v>8.360890210522202</v>
      </c>
      <c r="L61" s="325">
        <f t="shared" si="27"/>
        <v>-3.5702166752301974</v>
      </c>
      <c r="M61" s="325">
        <f t="shared" si="27"/>
        <v>503.2294263632939</v>
      </c>
      <c r="N61" s="325">
        <f t="shared" si="27"/>
        <v>56.09978053396685</v>
      </c>
      <c r="O61" s="325">
        <f t="shared" si="27"/>
        <v>108.06354406163052</v>
      </c>
      <c r="P61" s="324">
        <f t="shared" si="27"/>
        <v>164.16332459559726</v>
      </c>
    </row>
    <row r="62" spans="1:16" s="67" customFormat="1" ht="21" thickBot="1">
      <c r="A62" s="764" t="s">
        <v>196</v>
      </c>
      <c r="B62" s="798">
        <f>+B59/B60*100</f>
        <v>98.90516572010867</v>
      </c>
      <c r="C62" s="476">
        <f aca="true" t="shared" si="28" ref="C62:J62">+C59/C60*100</f>
        <v>102.57773564473342</v>
      </c>
      <c r="D62" s="476">
        <f t="shared" si="28"/>
        <v>101.9036289383444</v>
      </c>
      <c r="E62" s="476">
        <f t="shared" si="28"/>
        <v>102.6059685976781</v>
      </c>
      <c r="F62" s="476">
        <f t="shared" si="28"/>
        <v>108.10930225142863</v>
      </c>
      <c r="G62" s="476">
        <f t="shared" si="28"/>
        <v>100.93871134934756</v>
      </c>
      <c r="H62" s="476">
        <f t="shared" si="28"/>
        <v>105.29152161816117</v>
      </c>
      <c r="I62" s="476">
        <f t="shared" si="28"/>
        <v>105.86365791703571</v>
      </c>
      <c r="J62" s="476">
        <f t="shared" si="28"/>
        <v>67.1571628599082</v>
      </c>
      <c r="K62" s="476">
        <v>0</v>
      </c>
      <c r="L62" s="476">
        <f>+L59/L60*100</f>
        <v>80.65842664584714</v>
      </c>
      <c r="M62" s="476">
        <f>+M59/M60*100</f>
        <v>102.18563712830088</v>
      </c>
      <c r="N62" s="476">
        <f>+N59/N60*100</f>
        <v>102.94362644096626</v>
      </c>
      <c r="O62" s="476">
        <f>+O59/O60*100</f>
        <v>111.25107711181363</v>
      </c>
      <c r="P62" s="484">
        <f>+P59/P60*100</f>
        <v>105.72740433332817</v>
      </c>
    </row>
    <row r="63" spans="1:16" s="151" customFormat="1" ht="34.5" thickBot="1">
      <c r="A63" s="505" t="s">
        <v>99</v>
      </c>
      <c r="B63" s="799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5"/>
    </row>
    <row r="64" spans="1:16" s="152" customFormat="1" ht="20.25">
      <c r="A64" s="512" t="s">
        <v>193</v>
      </c>
      <c r="B64" s="767">
        <v>973.167</v>
      </c>
      <c r="C64" s="768">
        <v>25103.775610969136</v>
      </c>
      <c r="D64" s="768">
        <v>20648.15100251721</v>
      </c>
      <c r="E64" s="768">
        <v>1445.1959427313093</v>
      </c>
      <c r="F64" s="768">
        <v>484.1673285948523</v>
      </c>
      <c r="G64" s="768">
        <v>100.87408772937567</v>
      </c>
      <c r="H64" s="768">
        <v>255.2067973259814</v>
      </c>
      <c r="I64" s="768">
        <v>8.197291249429268</v>
      </c>
      <c r="J64" s="768">
        <v>11.019348854478897</v>
      </c>
      <c r="K64" s="768">
        <v>7.984754929010128</v>
      </c>
      <c r="L64" s="768">
        <v>0</v>
      </c>
      <c r="M64" s="768">
        <v>22960.796553931643</v>
      </c>
      <c r="N64" s="768">
        <v>1898.1719821298225</v>
      </c>
      <c r="O64" s="768">
        <v>244.80707490766397</v>
      </c>
      <c r="P64" s="770">
        <v>2142.9790570374867</v>
      </c>
    </row>
    <row r="65" spans="1:16" s="152" customFormat="1" ht="20.25">
      <c r="A65" s="446" t="s">
        <v>194</v>
      </c>
      <c r="B65" s="802">
        <v>968.9620000000001</v>
      </c>
      <c r="C65" s="776">
        <v>24914.854418095514</v>
      </c>
      <c r="D65" s="776">
        <v>20399.6775243336</v>
      </c>
      <c r="E65" s="776">
        <v>1619.8203163109938</v>
      </c>
      <c r="F65" s="776">
        <v>475.60189838886</v>
      </c>
      <c r="G65" s="776">
        <v>98.21403384928061</v>
      </c>
      <c r="H65" s="776">
        <v>197.05296320529942</v>
      </c>
      <c r="I65" s="776">
        <v>7.625514038046211</v>
      </c>
      <c r="J65" s="776">
        <v>21.185729333726876</v>
      </c>
      <c r="K65" s="776"/>
      <c r="L65" s="776">
        <v>0</v>
      </c>
      <c r="M65" s="776">
        <v>22819.177979459808</v>
      </c>
      <c r="N65" s="776">
        <v>1845.0288384202202</v>
      </c>
      <c r="O65" s="776">
        <v>250.64760021548832</v>
      </c>
      <c r="P65" s="777">
        <v>2095.6764386357086</v>
      </c>
    </row>
    <row r="66" spans="1:16" s="153" customFormat="1" ht="20.25">
      <c r="A66" s="447" t="s">
        <v>195</v>
      </c>
      <c r="B66" s="807">
        <f aca="true" t="shared" si="29" ref="B66:J66">B64-B65</f>
        <v>4.204999999999927</v>
      </c>
      <c r="C66" s="325">
        <f t="shared" si="29"/>
        <v>188.9211928736222</v>
      </c>
      <c r="D66" s="325">
        <f t="shared" si="29"/>
        <v>248.47347818360868</v>
      </c>
      <c r="E66" s="325">
        <f t="shared" si="29"/>
        <v>-174.62437357968452</v>
      </c>
      <c r="F66" s="325">
        <f t="shared" si="29"/>
        <v>8.5654302059923</v>
      </c>
      <c r="G66" s="325">
        <f t="shared" si="29"/>
        <v>2.660053880095063</v>
      </c>
      <c r="H66" s="325">
        <f t="shared" si="29"/>
        <v>58.15383412068198</v>
      </c>
      <c r="I66" s="325">
        <f t="shared" si="29"/>
        <v>0.5717772113830568</v>
      </c>
      <c r="J66" s="325">
        <f t="shared" si="29"/>
        <v>-10.166380479247978</v>
      </c>
      <c r="K66" s="325">
        <f aca="true" t="shared" si="30" ref="K66:P66">K64-K65</f>
        <v>7.984754929010128</v>
      </c>
      <c r="L66" s="325">
        <f t="shared" si="30"/>
        <v>0</v>
      </c>
      <c r="M66" s="325">
        <f t="shared" si="30"/>
        <v>141.61857447183502</v>
      </c>
      <c r="N66" s="325">
        <f t="shared" si="30"/>
        <v>53.14314370960233</v>
      </c>
      <c r="O66" s="325">
        <f t="shared" si="30"/>
        <v>-5.84052530782435</v>
      </c>
      <c r="P66" s="324">
        <f t="shared" si="30"/>
        <v>47.30261840177809</v>
      </c>
    </row>
    <row r="67" spans="1:16" s="153" customFormat="1" ht="21" thickBot="1">
      <c r="A67" s="764" t="s">
        <v>196</v>
      </c>
      <c r="B67" s="808">
        <f>+B64/B65*100</f>
        <v>100.43396954679335</v>
      </c>
      <c r="C67" s="476">
        <f aca="true" t="shared" si="31" ref="C67:J67">+C64/C65*100</f>
        <v>100.75826729590042</v>
      </c>
      <c r="D67" s="476">
        <f t="shared" si="31"/>
        <v>101.21802650011118</v>
      </c>
      <c r="E67" s="476">
        <f t="shared" si="31"/>
        <v>89.21952195430065</v>
      </c>
      <c r="F67" s="476">
        <f t="shared" si="31"/>
        <v>101.80096636178459</v>
      </c>
      <c r="G67" s="476">
        <f t="shared" si="31"/>
        <v>102.70842544170131</v>
      </c>
      <c r="H67" s="476">
        <f t="shared" si="31"/>
        <v>129.51177854661057</v>
      </c>
      <c r="I67" s="476">
        <f t="shared" si="31"/>
        <v>107.49821203567748</v>
      </c>
      <c r="J67" s="476">
        <f t="shared" si="31"/>
        <v>52.013072955371484</v>
      </c>
      <c r="K67" s="476">
        <v>0</v>
      </c>
      <c r="L67" s="476">
        <v>0</v>
      </c>
      <c r="M67" s="476">
        <f>+M64/M65*100</f>
        <v>100.62061207725937</v>
      </c>
      <c r="N67" s="476">
        <f>+N64/N65*100</f>
        <v>102.88034217151345</v>
      </c>
      <c r="O67" s="476">
        <f>+O64/O65*100</f>
        <v>97.66982596170756</v>
      </c>
      <c r="P67" s="484">
        <f>+P64/P65*100</f>
        <v>102.25715275171832</v>
      </c>
    </row>
    <row r="68" spans="1:16" s="151" customFormat="1" ht="34.5" thickBot="1">
      <c r="A68" s="505" t="s">
        <v>111</v>
      </c>
      <c r="B68" s="799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5"/>
    </row>
    <row r="69" spans="1:16" s="152" customFormat="1" ht="20.25">
      <c r="A69" s="512" t="s">
        <v>193</v>
      </c>
      <c r="B69" s="767">
        <v>868.3629999999998</v>
      </c>
      <c r="C69" s="768">
        <v>21131.00876783864</v>
      </c>
      <c r="D69" s="768">
        <v>17097.18324402737</v>
      </c>
      <c r="E69" s="768">
        <v>1478.1988254527967</v>
      </c>
      <c r="F69" s="768">
        <v>342.8660210841166</v>
      </c>
      <c r="G69" s="768">
        <v>656.2246049943019</v>
      </c>
      <c r="H69" s="768">
        <v>62.396524648486114</v>
      </c>
      <c r="I69" s="768">
        <v>11.683669924520816</v>
      </c>
      <c r="J69" s="768">
        <v>29.837752184282376</v>
      </c>
      <c r="K69" s="768">
        <v>6.717812711964928</v>
      </c>
      <c r="L69" s="768">
        <v>0</v>
      </c>
      <c r="M69" s="768">
        <v>19685.108455027836</v>
      </c>
      <c r="N69" s="768">
        <v>868.0000951982834</v>
      </c>
      <c r="O69" s="768">
        <v>577.9002176125268</v>
      </c>
      <c r="P69" s="770">
        <v>1445.9003128108102</v>
      </c>
    </row>
    <row r="70" spans="1:16" s="65" customFormat="1" ht="20.25">
      <c r="A70" s="446" t="s">
        <v>194</v>
      </c>
      <c r="B70" s="802">
        <v>864.4149999999998</v>
      </c>
      <c r="C70" s="776">
        <v>20851.534660242283</v>
      </c>
      <c r="D70" s="776">
        <v>17017.796428798665</v>
      </c>
      <c r="E70" s="776">
        <v>1478.7629013070502</v>
      </c>
      <c r="F70" s="776">
        <v>330.390688114698</v>
      </c>
      <c r="G70" s="776">
        <v>643.011555020833</v>
      </c>
      <c r="H70" s="776">
        <v>33.23692902136126</v>
      </c>
      <c r="I70" s="776">
        <v>5.190022539328141</v>
      </c>
      <c r="J70" s="776">
        <v>44.94214777238556</v>
      </c>
      <c r="K70" s="776"/>
      <c r="L70" s="776">
        <v>0</v>
      </c>
      <c r="M70" s="776">
        <v>19553.330672574324</v>
      </c>
      <c r="N70" s="776">
        <v>832.8227760971295</v>
      </c>
      <c r="O70" s="776">
        <v>465.38121157083106</v>
      </c>
      <c r="P70" s="777">
        <v>1298.2039876679605</v>
      </c>
    </row>
    <row r="71" spans="1:16" s="67" customFormat="1" ht="20.25">
      <c r="A71" s="447" t="s">
        <v>195</v>
      </c>
      <c r="B71" s="797">
        <f aca="true" t="shared" si="32" ref="B71:J71">B69-B70</f>
        <v>3.947999999999979</v>
      </c>
      <c r="C71" s="325">
        <f t="shared" si="32"/>
        <v>279.4741075963575</v>
      </c>
      <c r="D71" s="325">
        <f t="shared" si="32"/>
        <v>79.3868152287032</v>
      </c>
      <c r="E71" s="325">
        <f t="shared" si="32"/>
        <v>-0.5640758542535877</v>
      </c>
      <c r="F71" s="325">
        <f t="shared" si="32"/>
        <v>12.475332969418616</v>
      </c>
      <c r="G71" s="325">
        <f t="shared" si="32"/>
        <v>13.213049973468856</v>
      </c>
      <c r="H71" s="325">
        <f t="shared" si="32"/>
        <v>29.15959562712485</v>
      </c>
      <c r="I71" s="325">
        <f t="shared" si="32"/>
        <v>6.493647385192674</v>
      </c>
      <c r="J71" s="325">
        <f t="shared" si="32"/>
        <v>-15.104395588103184</v>
      </c>
      <c r="K71" s="325">
        <f aca="true" t="shared" si="33" ref="K71:P71">K69-K70</f>
        <v>6.717812711964928</v>
      </c>
      <c r="L71" s="325">
        <f t="shared" si="33"/>
        <v>0</v>
      </c>
      <c r="M71" s="325">
        <f t="shared" si="33"/>
        <v>131.77778245351146</v>
      </c>
      <c r="N71" s="325">
        <f t="shared" si="33"/>
        <v>35.1773191011539</v>
      </c>
      <c r="O71" s="325">
        <f t="shared" si="33"/>
        <v>112.51900604169577</v>
      </c>
      <c r="P71" s="324">
        <f t="shared" si="33"/>
        <v>147.69632514284967</v>
      </c>
    </row>
    <row r="72" spans="1:16" s="67" customFormat="1" ht="21" thickBot="1">
      <c r="A72" s="764" t="s">
        <v>196</v>
      </c>
      <c r="B72" s="798">
        <f>+B69/B70*100</f>
        <v>100.45672506839887</v>
      </c>
      <c r="C72" s="476">
        <f aca="true" t="shared" si="34" ref="C72:J72">+C69/C70*100</f>
        <v>101.3403047408747</v>
      </c>
      <c r="D72" s="476">
        <f t="shared" si="34"/>
        <v>100.46649291852123</v>
      </c>
      <c r="E72" s="476">
        <f t="shared" si="34"/>
        <v>99.96185488195877</v>
      </c>
      <c r="F72" s="476">
        <f t="shared" si="34"/>
        <v>103.77593358959551</v>
      </c>
      <c r="G72" s="476">
        <f t="shared" si="34"/>
        <v>102.05486975627377</v>
      </c>
      <c r="H72" s="476">
        <f t="shared" si="34"/>
        <v>187.732520680187</v>
      </c>
      <c r="I72" s="476">
        <f t="shared" si="34"/>
        <v>225.11790336142337</v>
      </c>
      <c r="J72" s="476">
        <f t="shared" si="34"/>
        <v>66.3914691736562</v>
      </c>
      <c r="K72" s="476">
        <v>0</v>
      </c>
      <c r="L72" s="476">
        <v>0</v>
      </c>
      <c r="M72" s="476">
        <f>+M69/M70*100</f>
        <v>100.67394033610012</v>
      </c>
      <c r="N72" s="476">
        <f>+N69/N70*100</f>
        <v>104.22386612263487</v>
      </c>
      <c r="O72" s="476">
        <f>+O69/O70*100</f>
        <v>124.17781449790446</v>
      </c>
      <c r="P72" s="484">
        <f>+P69/P70*100</f>
        <v>111.37697361476799</v>
      </c>
    </row>
    <row r="73" spans="1:16" s="70" customFormat="1" ht="34.5" thickBot="1">
      <c r="A73" s="511" t="s">
        <v>110</v>
      </c>
      <c r="B73" s="799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5"/>
    </row>
    <row r="74" spans="1:16" s="65" customFormat="1" ht="20.25">
      <c r="A74" s="512" t="s">
        <v>193</v>
      </c>
      <c r="B74" s="767">
        <v>6587.595</v>
      </c>
      <c r="C74" s="768">
        <v>24215.022933255626</v>
      </c>
      <c r="D74" s="768">
        <v>18750.028272837055</v>
      </c>
      <c r="E74" s="768">
        <v>1552.126711898146</v>
      </c>
      <c r="F74" s="768">
        <v>591.9834679170972</v>
      </c>
      <c r="G74" s="768">
        <v>933.9930834647033</v>
      </c>
      <c r="H74" s="768">
        <v>212.3184814286044</v>
      </c>
      <c r="I74" s="768">
        <v>13.96070948502451</v>
      </c>
      <c r="J74" s="768">
        <v>37.766463582941384</v>
      </c>
      <c r="K74" s="768">
        <v>36.96212350637828</v>
      </c>
      <c r="L74" s="768">
        <v>0</v>
      </c>
      <c r="M74" s="768">
        <v>22129.139314119955</v>
      </c>
      <c r="N74" s="768">
        <v>1282.864484939749</v>
      </c>
      <c r="O74" s="768">
        <v>803.0191341959144</v>
      </c>
      <c r="P74" s="770">
        <v>2085.883619135664</v>
      </c>
    </row>
    <row r="75" spans="1:16" s="65" customFormat="1" ht="20.25">
      <c r="A75" s="446" t="s">
        <v>194</v>
      </c>
      <c r="B75" s="802">
        <v>6698.202000000001</v>
      </c>
      <c r="C75" s="776">
        <v>24039.78164588048</v>
      </c>
      <c r="D75" s="776">
        <v>18700.92155576474</v>
      </c>
      <c r="E75" s="776">
        <v>1524.229288198038</v>
      </c>
      <c r="F75" s="776">
        <v>589.1829130663227</v>
      </c>
      <c r="G75" s="776">
        <v>933.1027440896315</v>
      </c>
      <c r="H75" s="776">
        <v>218.97095170713973</v>
      </c>
      <c r="I75" s="776">
        <v>9.988974155551988</v>
      </c>
      <c r="J75" s="776">
        <v>72.15719979779647</v>
      </c>
      <c r="K75" s="776"/>
      <c r="L75" s="776">
        <v>0</v>
      </c>
      <c r="M75" s="776">
        <v>22048.553626779223</v>
      </c>
      <c r="N75" s="776">
        <v>1270.4545189888274</v>
      </c>
      <c r="O75" s="776">
        <v>720.7735001124184</v>
      </c>
      <c r="P75" s="777">
        <v>1991.2280191012462</v>
      </c>
    </row>
    <row r="76" spans="1:16" s="67" customFormat="1" ht="20.25">
      <c r="A76" s="447" t="s">
        <v>195</v>
      </c>
      <c r="B76" s="797">
        <f aca="true" t="shared" si="35" ref="B76:J76">B74-B75</f>
        <v>-110.60700000000088</v>
      </c>
      <c r="C76" s="325">
        <f t="shared" si="35"/>
        <v>175.24128737514548</v>
      </c>
      <c r="D76" s="325">
        <f t="shared" si="35"/>
        <v>49.106717072314495</v>
      </c>
      <c r="E76" s="325">
        <f t="shared" si="35"/>
        <v>27.897423700107993</v>
      </c>
      <c r="F76" s="325">
        <f t="shared" si="35"/>
        <v>2.8005548507744606</v>
      </c>
      <c r="G76" s="325">
        <f t="shared" si="35"/>
        <v>0.8903393750717896</v>
      </c>
      <c r="H76" s="325">
        <f t="shared" si="35"/>
        <v>-6.652470278535333</v>
      </c>
      <c r="I76" s="325">
        <f t="shared" si="35"/>
        <v>3.971735329472523</v>
      </c>
      <c r="J76" s="325">
        <f t="shared" si="35"/>
        <v>-34.39073621485508</v>
      </c>
      <c r="K76" s="325">
        <f aca="true" t="shared" si="36" ref="K76:P76">K74-K75</f>
        <v>36.96212350637828</v>
      </c>
      <c r="L76" s="325">
        <f t="shared" si="36"/>
        <v>0</v>
      </c>
      <c r="M76" s="325">
        <f t="shared" si="36"/>
        <v>80.58568734073197</v>
      </c>
      <c r="N76" s="325">
        <f t="shared" si="36"/>
        <v>12.40996595092156</v>
      </c>
      <c r="O76" s="325">
        <f t="shared" si="36"/>
        <v>82.24563408349593</v>
      </c>
      <c r="P76" s="324">
        <f t="shared" si="36"/>
        <v>94.65560003441783</v>
      </c>
    </row>
    <row r="77" spans="1:16" s="67" customFormat="1" ht="21" thickBot="1">
      <c r="A77" s="764" t="s">
        <v>196</v>
      </c>
      <c r="B77" s="798">
        <f>+B74/B75*100</f>
        <v>98.34870611546201</v>
      </c>
      <c r="C77" s="476">
        <f aca="true" t="shared" si="37" ref="C77:J77">+C74/C75*100</f>
        <v>100.72896372336717</v>
      </c>
      <c r="D77" s="476">
        <f t="shared" si="37"/>
        <v>100.2625898243885</v>
      </c>
      <c r="E77" s="476">
        <f t="shared" si="37"/>
        <v>101.83026424673211</v>
      </c>
      <c r="F77" s="476">
        <f t="shared" si="37"/>
        <v>100.475328592983</v>
      </c>
      <c r="G77" s="476">
        <f t="shared" si="37"/>
        <v>100.09541707820615</v>
      </c>
      <c r="H77" s="476">
        <f t="shared" si="37"/>
        <v>96.96193936836308</v>
      </c>
      <c r="I77" s="476">
        <f t="shared" si="37"/>
        <v>139.76119336803956</v>
      </c>
      <c r="J77" s="476">
        <f t="shared" si="37"/>
        <v>52.339147983531774</v>
      </c>
      <c r="K77" s="476">
        <v>0</v>
      </c>
      <c r="L77" s="476">
        <v>0</v>
      </c>
      <c r="M77" s="476">
        <f>+M74/M75*100</f>
        <v>100.36549194430084</v>
      </c>
      <c r="N77" s="476">
        <f>+N74/N75*100</f>
        <v>100.97681308267524</v>
      </c>
      <c r="O77" s="476">
        <f>+O74/O75*100</f>
        <v>111.41074610410458</v>
      </c>
      <c r="P77" s="484">
        <f>+P74/P75*100</f>
        <v>104.75362937475845</v>
      </c>
    </row>
    <row r="78" spans="1:16" s="70" customFormat="1" ht="34.5" thickBot="1">
      <c r="A78" s="511" t="s">
        <v>59</v>
      </c>
      <c r="B78" s="799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5"/>
    </row>
    <row r="79" spans="1:16" s="65" customFormat="1" ht="20.25">
      <c r="A79" s="512" t="s">
        <v>193</v>
      </c>
      <c r="B79" s="767">
        <v>400.902</v>
      </c>
      <c r="C79" s="768">
        <v>26166.71572271194</v>
      </c>
      <c r="D79" s="768">
        <v>20858.53691592126</v>
      </c>
      <c r="E79" s="768">
        <v>1544.2822269116477</v>
      </c>
      <c r="F79" s="768">
        <v>478.73170999396365</v>
      </c>
      <c r="G79" s="768">
        <v>947.7033456222883</v>
      </c>
      <c r="H79" s="768">
        <v>18.328253122542005</v>
      </c>
      <c r="I79" s="768">
        <v>4.688593887450466</v>
      </c>
      <c r="J79" s="768">
        <v>24.64068525475054</v>
      </c>
      <c r="K79" s="768">
        <v>16.890245828988963</v>
      </c>
      <c r="L79" s="768">
        <v>46.235738409885705</v>
      </c>
      <c r="M79" s="768">
        <v>23940.037714952778</v>
      </c>
      <c r="N79" s="768">
        <v>1458.6266302820468</v>
      </c>
      <c r="O79" s="768">
        <v>768.0513774771224</v>
      </c>
      <c r="P79" s="770">
        <v>2226.6780077591693</v>
      </c>
    </row>
    <row r="80" spans="1:16" s="65" customFormat="1" ht="20.25">
      <c r="A80" s="446" t="s">
        <v>194</v>
      </c>
      <c r="B80" s="802">
        <v>382.471</v>
      </c>
      <c r="C80" s="776">
        <v>25604.904685584013</v>
      </c>
      <c r="D80" s="776">
        <v>20336.5248607084</v>
      </c>
      <c r="E80" s="776">
        <v>1769.9280904085979</v>
      </c>
      <c r="F80" s="776">
        <v>473.5544219910353</v>
      </c>
      <c r="G80" s="776">
        <v>938.657222813407</v>
      </c>
      <c r="H80" s="776">
        <v>9.157992806426284</v>
      </c>
      <c r="I80" s="776">
        <v>14.47342848651706</v>
      </c>
      <c r="J80" s="776">
        <v>44.570263714983184</v>
      </c>
      <c r="K80" s="776"/>
      <c r="L80" s="776">
        <v>0</v>
      </c>
      <c r="M80" s="776">
        <v>23586.866280929367</v>
      </c>
      <c r="N80" s="776">
        <v>1378.79952554137</v>
      </c>
      <c r="O80" s="776">
        <v>639.238879113275</v>
      </c>
      <c r="P80" s="777">
        <v>2018.038404654645</v>
      </c>
    </row>
    <row r="81" spans="1:16" s="67" customFormat="1" ht="20.25">
      <c r="A81" s="447" t="s">
        <v>195</v>
      </c>
      <c r="B81" s="797">
        <f aca="true" t="shared" si="38" ref="B81:J81">B79-B80</f>
        <v>18.430999999999983</v>
      </c>
      <c r="C81" s="325">
        <f t="shared" si="38"/>
        <v>561.8110371279254</v>
      </c>
      <c r="D81" s="325">
        <f t="shared" si="38"/>
        <v>522.012055212861</v>
      </c>
      <c r="E81" s="325">
        <f t="shared" si="38"/>
        <v>-225.64586349695014</v>
      </c>
      <c r="F81" s="325">
        <f t="shared" si="38"/>
        <v>5.1772880029283215</v>
      </c>
      <c r="G81" s="325">
        <f t="shared" si="38"/>
        <v>9.046122808881364</v>
      </c>
      <c r="H81" s="325">
        <f t="shared" si="38"/>
        <v>9.170260316115721</v>
      </c>
      <c r="I81" s="325">
        <f t="shared" si="38"/>
        <v>-9.784834599066594</v>
      </c>
      <c r="J81" s="325">
        <f t="shared" si="38"/>
        <v>-19.929578460232644</v>
      </c>
      <c r="K81" s="325">
        <f aca="true" t="shared" si="39" ref="K81:P81">K79-K80</f>
        <v>16.890245828988963</v>
      </c>
      <c r="L81" s="325">
        <f t="shared" si="39"/>
        <v>46.235738409885705</v>
      </c>
      <c r="M81" s="325">
        <f t="shared" si="39"/>
        <v>353.17143402341026</v>
      </c>
      <c r="N81" s="325">
        <f t="shared" si="39"/>
        <v>79.82710474067676</v>
      </c>
      <c r="O81" s="325">
        <f t="shared" si="39"/>
        <v>128.81249836384745</v>
      </c>
      <c r="P81" s="324">
        <f t="shared" si="39"/>
        <v>208.6396031045242</v>
      </c>
    </row>
    <row r="82" spans="1:16" s="67" customFormat="1" ht="21" thickBot="1">
      <c r="A82" s="764" t="s">
        <v>196</v>
      </c>
      <c r="B82" s="798">
        <f>+B79/B80*100</f>
        <v>104.81892744809409</v>
      </c>
      <c r="C82" s="476">
        <f aca="true" t="shared" si="40" ref="C82:J82">+C79/C80*100</f>
        <v>102.19415398739693</v>
      </c>
      <c r="D82" s="476">
        <f t="shared" si="40"/>
        <v>102.56686950591754</v>
      </c>
      <c r="E82" s="476">
        <f t="shared" si="40"/>
        <v>87.25112818313096</v>
      </c>
      <c r="F82" s="476">
        <f t="shared" si="40"/>
        <v>101.0932825801015</v>
      </c>
      <c r="G82" s="476">
        <f t="shared" si="40"/>
        <v>100.96373016571137</v>
      </c>
      <c r="H82" s="476">
        <f t="shared" si="40"/>
        <v>200.1339541310933</v>
      </c>
      <c r="I82" s="476">
        <f t="shared" si="40"/>
        <v>32.394493756736324</v>
      </c>
      <c r="J82" s="476">
        <f t="shared" si="40"/>
        <v>55.28503356480496</v>
      </c>
      <c r="K82" s="476">
        <v>0</v>
      </c>
      <c r="L82" s="476">
        <v>0</v>
      </c>
      <c r="M82" s="476">
        <f>+M79/M80*100</f>
        <v>101.49732240738125</v>
      </c>
      <c r="N82" s="476">
        <f>+N79/N80*100</f>
        <v>105.7896092406424</v>
      </c>
      <c r="O82" s="476">
        <f>+O79/O80*100</f>
        <v>120.15091737575953</v>
      </c>
      <c r="P82" s="484">
        <f>+P79/P80*100</f>
        <v>110.3387330302185</v>
      </c>
    </row>
    <row r="83" spans="1:16" s="70" customFormat="1" ht="34.5" thickBot="1">
      <c r="A83" s="511" t="s">
        <v>109</v>
      </c>
      <c r="B83" s="799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5"/>
    </row>
    <row r="84" spans="1:16" s="65" customFormat="1" ht="20.25">
      <c r="A84" s="512" t="s">
        <v>193</v>
      </c>
      <c r="B84" s="767">
        <v>2097.7179999999994</v>
      </c>
      <c r="C84" s="768">
        <v>24387.900725137188</v>
      </c>
      <c r="D84" s="768">
        <v>18777.8296065852</v>
      </c>
      <c r="E84" s="768">
        <v>1652.1763173124316</v>
      </c>
      <c r="F84" s="768">
        <v>528.2501429330987</v>
      </c>
      <c r="G84" s="768">
        <v>807.7759578106624</v>
      </c>
      <c r="H84" s="768">
        <v>279.6904382126992</v>
      </c>
      <c r="I84" s="768">
        <v>8.815929182727773</v>
      </c>
      <c r="J84" s="768">
        <v>30.3883394558595</v>
      </c>
      <c r="K84" s="768">
        <v>30.1893931087655</v>
      </c>
      <c r="L84" s="768">
        <v>0</v>
      </c>
      <c r="M84" s="768">
        <v>22115.116124601445</v>
      </c>
      <c r="N84" s="768">
        <v>1324.016542420542</v>
      </c>
      <c r="O84" s="768">
        <v>948.7680581152156</v>
      </c>
      <c r="P84" s="770">
        <v>2272.7846005357574</v>
      </c>
    </row>
    <row r="85" spans="1:16" s="65" customFormat="1" ht="20.25">
      <c r="A85" s="446" t="s">
        <v>194</v>
      </c>
      <c r="B85" s="802">
        <v>2103.7230000000004</v>
      </c>
      <c r="C85" s="776">
        <v>23972.444328459587</v>
      </c>
      <c r="D85" s="776">
        <v>18734.88334728478</v>
      </c>
      <c r="E85" s="776">
        <v>1563.8043443298714</v>
      </c>
      <c r="F85" s="776">
        <v>536.0803204604408</v>
      </c>
      <c r="G85" s="776">
        <v>796.3632411047778</v>
      </c>
      <c r="H85" s="776">
        <v>251.06561082423866</v>
      </c>
      <c r="I85" s="776">
        <v>8.011907144302425</v>
      </c>
      <c r="J85" s="776">
        <v>57.578635590331984</v>
      </c>
      <c r="K85" s="776"/>
      <c r="L85" s="776">
        <v>0</v>
      </c>
      <c r="M85" s="776">
        <v>21947.787406738746</v>
      </c>
      <c r="N85" s="776">
        <v>1262.3653399235543</v>
      </c>
      <c r="O85" s="776">
        <v>762.2915817972867</v>
      </c>
      <c r="P85" s="777">
        <v>2024.6569217208407</v>
      </c>
    </row>
    <row r="86" spans="1:16" s="67" customFormat="1" ht="20.25">
      <c r="A86" s="447" t="s">
        <v>195</v>
      </c>
      <c r="B86" s="797">
        <f aca="true" t="shared" si="41" ref="B86:J86">B84-B85</f>
        <v>-6.005000000001019</v>
      </c>
      <c r="C86" s="325">
        <f t="shared" si="41"/>
        <v>415.4563966776004</v>
      </c>
      <c r="D86" s="325">
        <f t="shared" si="41"/>
        <v>42.946259300420934</v>
      </c>
      <c r="E86" s="325">
        <f t="shared" si="41"/>
        <v>88.37197298256024</v>
      </c>
      <c r="F86" s="325">
        <f t="shared" si="41"/>
        <v>-7.83017752734213</v>
      </c>
      <c r="G86" s="325">
        <f t="shared" si="41"/>
        <v>11.412716705884577</v>
      </c>
      <c r="H86" s="325">
        <f t="shared" si="41"/>
        <v>28.624827388460517</v>
      </c>
      <c r="I86" s="325">
        <f t="shared" si="41"/>
        <v>0.804022038425348</v>
      </c>
      <c r="J86" s="325">
        <f t="shared" si="41"/>
        <v>-27.190296134472483</v>
      </c>
      <c r="K86" s="325">
        <f aca="true" t="shared" si="42" ref="K86:P86">K84-K85</f>
        <v>30.1893931087655</v>
      </c>
      <c r="L86" s="325">
        <f t="shared" si="42"/>
        <v>0</v>
      </c>
      <c r="M86" s="325">
        <f t="shared" si="42"/>
        <v>167.3287178626997</v>
      </c>
      <c r="N86" s="325">
        <f t="shared" si="42"/>
        <v>61.65120249698771</v>
      </c>
      <c r="O86" s="325">
        <f t="shared" si="42"/>
        <v>186.47647631792893</v>
      </c>
      <c r="P86" s="324">
        <f t="shared" si="42"/>
        <v>248.12767881491664</v>
      </c>
    </row>
    <row r="87" spans="1:16" s="67" customFormat="1" ht="21" thickBot="1">
      <c r="A87" s="764" t="s">
        <v>196</v>
      </c>
      <c r="B87" s="798">
        <f>+B84/B85*100</f>
        <v>99.71455367460446</v>
      </c>
      <c r="C87" s="476">
        <f aca="true" t="shared" si="43" ref="C87:J87">+C84/C85*100</f>
        <v>101.7330581353541</v>
      </c>
      <c r="D87" s="476">
        <f t="shared" si="43"/>
        <v>100.22923152764997</v>
      </c>
      <c r="E87" s="476">
        <f t="shared" si="43"/>
        <v>105.65108885283408</v>
      </c>
      <c r="F87" s="476">
        <f t="shared" si="43"/>
        <v>98.53936486222497</v>
      </c>
      <c r="G87" s="476">
        <f t="shared" si="43"/>
        <v>101.43310440723656</v>
      </c>
      <c r="H87" s="476">
        <f t="shared" si="43"/>
        <v>111.40133341817955</v>
      </c>
      <c r="I87" s="476">
        <f t="shared" si="43"/>
        <v>110.03533895168916</v>
      </c>
      <c r="J87" s="476">
        <f t="shared" si="43"/>
        <v>52.7771093293534</v>
      </c>
      <c r="K87" s="476">
        <v>0</v>
      </c>
      <c r="L87" s="476">
        <v>0</v>
      </c>
      <c r="M87" s="476">
        <f>+M84/M85*100</f>
        <v>100.76239447176039</v>
      </c>
      <c r="N87" s="476">
        <f>+N84/N85*100</f>
        <v>104.88378447563534</v>
      </c>
      <c r="O87" s="476">
        <f>+O84/O85*100</f>
        <v>124.46261781853416</v>
      </c>
      <c r="P87" s="484">
        <f>+P84/P85*100</f>
        <v>112.2552950158105</v>
      </c>
    </row>
    <row r="88" spans="1:16" s="142" customFormat="1" ht="34.5" thickBot="1">
      <c r="A88" s="496" t="s">
        <v>108</v>
      </c>
      <c r="B88" s="799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5"/>
    </row>
    <row r="89" spans="1:16" s="144" customFormat="1" ht="20.25">
      <c r="A89" s="512" t="s">
        <v>193</v>
      </c>
      <c r="B89" s="767">
        <v>562.8260000000001</v>
      </c>
      <c r="C89" s="768">
        <v>18558.224922089605</v>
      </c>
      <c r="D89" s="768">
        <v>14863.320398607506</v>
      </c>
      <c r="E89" s="768">
        <v>1120.160286364406</v>
      </c>
      <c r="F89" s="768">
        <v>280.2769713315778</v>
      </c>
      <c r="G89" s="768">
        <v>437.43537078955126</v>
      </c>
      <c r="H89" s="768">
        <v>46.47676783470083</v>
      </c>
      <c r="I89" s="768">
        <v>41.544515237983546</v>
      </c>
      <c r="J89" s="768">
        <v>551.0172474856051</v>
      </c>
      <c r="K89" s="768">
        <v>2.8878078364065147</v>
      </c>
      <c r="L89" s="768">
        <v>0</v>
      </c>
      <c r="M89" s="768">
        <v>17343.119365487735</v>
      </c>
      <c r="N89" s="768">
        <v>858.4296034653689</v>
      </c>
      <c r="O89" s="768">
        <v>356.6759531364932</v>
      </c>
      <c r="P89" s="770">
        <v>1215.105556601862</v>
      </c>
    </row>
    <row r="90" spans="1:16" s="144" customFormat="1" ht="20.25">
      <c r="A90" s="446" t="s">
        <v>194</v>
      </c>
      <c r="B90" s="802">
        <v>571.5820000000002</v>
      </c>
      <c r="C90" s="776">
        <v>18279.94670930855</v>
      </c>
      <c r="D90" s="776">
        <v>14702.56148724067</v>
      </c>
      <c r="E90" s="776">
        <v>1068.4760308523826</v>
      </c>
      <c r="F90" s="776">
        <v>291.86771685135864</v>
      </c>
      <c r="G90" s="776">
        <v>443.53216161460625</v>
      </c>
      <c r="H90" s="776">
        <v>57.016316119121996</v>
      </c>
      <c r="I90" s="776">
        <v>43.62103775136375</v>
      </c>
      <c r="J90" s="776">
        <v>579.8739288501034</v>
      </c>
      <c r="K90" s="776"/>
      <c r="L90" s="776">
        <v>0</v>
      </c>
      <c r="M90" s="776">
        <v>17186.948679279605</v>
      </c>
      <c r="N90" s="776">
        <v>781.4011521239879</v>
      </c>
      <c r="O90" s="776">
        <v>311.5968779049491</v>
      </c>
      <c r="P90" s="777">
        <v>1092.9980300289371</v>
      </c>
    </row>
    <row r="91" spans="1:16" s="145" customFormat="1" ht="20.25">
      <c r="A91" s="447" t="s">
        <v>195</v>
      </c>
      <c r="B91" s="797">
        <f aca="true" t="shared" si="44" ref="B91:J91">B89-B90</f>
        <v>-8.756000000000085</v>
      </c>
      <c r="C91" s="325">
        <f t="shared" si="44"/>
        <v>278.2782127810533</v>
      </c>
      <c r="D91" s="325">
        <f t="shared" si="44"/>
        <v>160.7589113668364</v>
      </c>
      <c r="E91" s="325">
        <f t="shared" si="44"/>
        <v>51.684255512023356</v>
      </c>
      <c r="F91" s="325">
        <f t="shared" si="44"/>
        <v>-11.590745519780853</v>
      </c>
      <c r="G91" s="325">
        <f t="shared" si="44"/>
        <v>-6.096790825054995</v>
      </c>
      <c r="H91" s="325">
        <f t="shared" si="44"/>
        <v>-10.539548284421166</v>
      </c>
      <c r="I91" s="325">
        <f t="shared" si="44"/>
        <v>-2.0765225133802048</v>
      </c>
      <c r="J91" s="325">
        <f t="shared" si="44"/>
        <v>-28.856681364498286</v>
      </c>
      <c r="K91" s="325">
        <f aca="true" t="shared" si="45" ref="K91:P91">K89-K90</f>
        <v>2.8878078364065147</v>
      </c>
      <c r="L91" s="325">
        <f t="shared" si="45"/>
        <v>0</v>
      </c>
      <c r="M91" s="325">
        <f t="shared" si="45"/>
        <v>156.17068620813006</v>
      </c>
      <c r="N91" s="325">
        <f t="shared" si="45"/>
        <v>77.02845134138101</v>
      </c>
      <c r="O91" s="325">
        <f t="shared" si="45"/>
        <v>45.079075231544095</v>
      </c>
      <c r="P91" s="324">
        <f t="shared" si="45"/>
        <v>122.10752657292483</v>
      </c>
    </row>
    <row r="92" spans="1:16" s="145" customFormat="1" ht="21" thickBot="1">
      <c r="A92" s="447" t="s">
        <v>196</v>
      </c>
      <c r="B92" s="797">
        <f>+B89/B90*100</f>
        <v>98.46811131211268</v>
      </c>
      <c r="C92" s="325">
        <f aca="true" t="shared" si="46" ref="C92:J92">+C89/C90*100</f>
        <v>101.52231413584674</v>
      </c>
      <c r="D92" s="325">
        <f t="shared" si="46"/>
        <v>101.09340750934011</v>
      </c>
      <c r="E92" s="325">
        <f t="shared" si="46"/>
        <v>104.83719372448552</v>
      </c>
      <c r="F92" s="325">
        <f t="shared" si="46"/>
        <v>96.02876753728685</v>
      </c>
      <c r="G92" s="325">
        <f t="shared" si="46"/>
        <v>98.6254005114622</v>
      </c>
      <c r="H92" s="325">
        <f t="shared" si="46"/>
        <v>81.51485574339581</v>
      </c>
      <c r="I92" s="325">
        <f t="shared" si="46"/>
        <v>95.23963064515748</v>
      </c>
      <c r="J92" s="325">
        <f t="shared" si="46"/>
        <v>95.02362842528179</v>
      </c>
      <c r="K92" s="325">
        <v>0</v>
      </c>
      <c r="L92" s="325">
        <v>0</v>
      </c>
      <c r="M92" s="325">
        <f>+M89/M90*100</f>
        <v>100.90865859392719</v>
      </c>
      <c r="N92" s="325">
        <f>+N89/N90*100</f>
        <v>109.85773454927778</v>
      </c>
      <c r="O92" s="325">
        <f>+O89/O90*100</f>
        <v>114.46711389877764</v>
      </c>
      <c r="P92" s="324">
        <f>+P89/P90*100</f>
        <v>111.17179749808808</v>
      </c>
    </row>
    <row r="93" spans="1:16" s="142" customFormat="1" ht="34.5" hidden="1" thickBot="1">
      <c r="A93" s="503" t="s">
        <v>60</v>
      </c>
      <c r="B93" s="809"/>
      <c r="C93" s="785"/>
      <c r="D93" s="785"/>
      <c r="E93" s="785"/>
      <c r="F93" s="785"/>
      <c r="G93" s="785"/>
      <c r="H93" s="785"/>
      <c r="I93" s="785"/>
      <c r="J93" s="785"/>
      <c r="K93" s="786"/>
      <c r="L93" s="785"/>
      <c r="M93" s="785"/>
      <c r="N93" s="785"/>
      <c r="O93" s="785"/>
      <c r="P93" s="485"/>
    </row>
    <row r="94" spans="1:16" s="144" customFormat="1" ht="21" hidden="1" thickBot="1">
      <c r="A94" s="502" t="s">
        <v>94</v>
      </c>
      <c r="B94" s="810"/>
      <c r="C94" s="336"/>
      <c r="D94" s="336"/>
      <c r="E94" s="336"/>
      <c r="F94" s="336"/>
      <c r="G94" s="336"/>
      <c r="H94" s="336"/>
      <c r="I94" s="336"/>
      <c r="J94" s="336"/>
      <c r="K94" s="337"/>
      <c r="L94" s="336"/>
      <c r="M94" s="336"/>
      <c r="N94" s="336"/>
      <c r="O94" s="336"/>
      <c r="P94" s="486"/>
    </row>
    <row r="95" spans="1:16" s="144" customFormat="1" ht="21" hidden="1" thickBot="1">
      <c r="A95" s="501" t="s">
        <v>94</v>
      </c>
      <c r="B95" s="810"/>
      <c r="C95" s="336"/>
      <c r="D95" s="336"/>
      <c r="E95" s="336"/>
      <c r="F95" s="336"/>
      <c r="G95" s="336"/>
      <c r="H95" s="336"/>
      <c r="I95" s="336"/>
      <c r="J95" s="336"/>
      <c r="K95" s="337"/>
      <c r="L95" s="336"/>
      <c r="M95" s="336"/>
      <c r="N95" s="336"/>
      <c r="O95" s="336"/>
      <c r="P95" s="486"/>
    </row>
    <row r="96" spans="1:16" s="145" customFormat="1" ht="21" hidden="1" thickBot="1">
      <c r="A96" s="500" t="s">
        <v>92</v>
      </c>
      <c r="B96" s="811">
        <f aca="true" t="shared" si="47" ref="B96:O96">+B94-B95</f>
        <v>0</v>
      </c>
      <c r="C96" s="338">
        <f t="shared" si="47"/>
        <v>0</v>
      </c>
      <c r="D96" s="338">
        <f t="shared" si="47"/>
        <v>0</v>
      </c>
      <c r="E96" s="338">
        <f t="shared" si="47"/>
        <v>0</v>
      </c>
      <c r="F96" s="338">
        <f t="shared" si="47"/>
        <v>0</v>
      </c>
      <c r="G96" s="338">
        <f t="shared" si="47"/>
        <v>0</v>
      </c>
      <c r="H96" s="338">
        <f t="shared" si="47"/>
        <v>0</v>
      </c>
      <c r="I96" s="338">
        <f t="shared" si="47"/>
        <v>0</v>
      </c>
      <c r="J96" s="338">
        <f t="shared" si="47"/>
        <v>0</v>
      </c>
      <c r="K96" s="339"/>
      <c r="L96" s="338">
        <f t="shared" si="47"/>
        <v>0</v>
      </c>
      <c r="M96" s="338">
        <f t="shared" si="47"/>
        <v>0</v>
      </c>
      <c r="N96" s="338">
        <f t="shared" si="47"/>
        <v>0</v>
      </c>
      <c r="O96" s="338">
        <f t="shared" si="47"/>
        <v>0</v>
      </c>
      <c r="P96" s="487"/>
    </row>
    <row r="97" spans="1:16" s="145" customFormat="1" ht="21" hidden="1" thickBot="1">
      <c r="A97" s="499" t="s">
        <v>93</v>
      </c>
      <c r="B97" s="811" t="e">
        <f aca="true" t="shared" si="48" ref="B97:O97">+B94/B95*100</f>
        <v>#DIV/0!</v>
      </c>
      <c r="C97" s="787" t="e">
        <f t="shared" si="48"/>
        <v>#DIV/0!</v>
      </c>
      <c r="D97" s="787" t="e">
        <f t="shared" si="48"/>
        <v>#DIV/0!</v>
      </c>
      <c r="E97" s="787" t="e">
        <f t="shared" si="48"/>
        <v>#DIV/0!</v>
      </c>
      <c r="F97" s="787" t="e">
        <f t="shared" si="48"/>
        <v>#DIV/0!</v>
      </c>
      <c r="G97" s="787" t="e">
        <f t="shared" si="48"/>
        <v>#DIV/0!</v>
      </c>
      <c r="H97" s="787" t="e">
        <f t="shared" si="48"/>
        <v>#DIV/0!</v>
      </c>
      <c r="I97" s="787" t="e">
        <f t="shared" si="48"/>
        <v>#DIV/0!</v>
      </c>
      <c r="J97" s="787" t="e">
        <f t="shared" si="48"/>
        <v>#DIV/0!</v>
      </c>
      <c r="K97" s="788"/>
      <c r="L97" s="787" t="e">
        <f t="shared" si="48"/>
        <v>#DIV/0!</v>
      </c>
      <c r="M97" s="787" t="e">
        <f t="shared" si="48"/>
        <v>#DIV/0!</v>
      </c>
      <c r="N97" s="787" t="e">
        <f t="shared" si="48"/>
        <v>#DIV/0!</v>
      </c>
      <c r="O97" s="787" t="e">
        <f t="shared" si="48"/>
        <v>#DIV/0!</v>
      </c>
      <c r="P97" s="487"/>
    </row>
    <row r="98" spans="1:16" s="142" customFormat="1" ht="34.5" hidden="1" thickBot="1">
      <c r="A98" s="503" t="s">
        <v>61</v>
      </c>
      <c r="B98" s="809"/>
      <c r="C98" s="785"/>
      <c r="D98" s="785"/>
      <c r="E98" s="785"/>
      <c r="F98" s="785"/>
      <c r="G98" s="785"/>
      <c r="H98" s="785"/>
      <c r="I98" s="785"/>
      <c r="J98" s="785"/>
      <c r="K98" s="786"/>
      <c r="L98" s="785"/>
      <c r="M98" s="785"/>
      <c r="N98" s="785"/>
      <c r="O98" s="785"/>
      <c r="P98" s="485"/>
    </row>
    <row r="99" spans="1:16" s="144" customFormat="1" ht="21" hidden="1" thickBot="1">
      <c r="A99" s="502" t="s">
        <v>94</v>
      </c>
      <c r="B99" s="810"/>
      <c r="C99" s="336"/>
      <c r="D99" s="336"/>
      <c r="E99" s="336"/>
      <c r="F99" s="336"/>
      <c r="G99" s="336"/>
      <c r="H99" s="336"/>
      <c r="I99" s="336"/>
      <c r="J99" s="336"/>
      <c r="K99" s="337"/>
      <c r="L99" s="336"/>
      <c r="M99" s="336"/>
      <c r="N99" s="336"/>
      <c r="O99" s="336"/>
      <c r="P99" s="486">
        <v>15.9</v>
      </c>
    </row>
    <row r="100" spans="1:16" s="144" customFormat="1" ht="21" hidden="1" thickBot="1">
      <c r="A100" s="501" t="s">
        <v>94</v>
      </c>
      <c r="B100" s="810"/>
      <c r="C100" s="336"/>
      <c r="D100" s="336"/>
      <c r="E100" s="336"/>
      <c r="F100" s="336"/>
      <c r="G100" s="336"/>
      <c r="H100" s="336"/>
      <c r="I100" s="336"/>
      <c r="J100" s="336"/>
      <c r="K100" s="337"/>
      <c r="L100" s="336"/>
      <c r="M100" s="336"/>
      <c r="N100" s="336"/>
      <c r="O100" s="336"/>
      <c r="P100" s="486">
        <v>15.9</v>
      </c>
    </row>
    <row r="101" spans="1:16" s="145" customFormat="1" ht="21" hidden="1" thickBot="1">
      <c r="A101" s="500" t="s">
        <v>92</v>
      </c>
      <c r="B101" s="811">
        <f aca="true" t="shared" si="49" ref="B101:O101">+B99-B100</f>
        <v>0</v>
      </c>
      <c r="C101" s="338">
        <f t="shared" si="49"/>
        <v>0</v>
      </c>
      <c r="D101" s="338">
        <f t="shared" si="49"/>
        <v>0</v>
      </c>
      <c r="E101" s="338">
        <f t="shared" si="49"/>
        <v>0</v>
      </c>
      <c r="F101" s="338">
        <f t="shared" si="49"/>
        <v>0</v>
      </c>
      <c r="G101" s="338">
        <f t="shared" si="49"/>
        <v>0</v>
      </c>
      <c r="H101" s="338">
        <f t="shared" si="49"/>
        <v>0</v>
      </c>
      <c r="I101" s="338">
        <f t="shared" si="49"/>
        <v>0</v>
      </c>
      <c r="J101" s="338">
        <f t="shared" si="49"/>
        <v>0</v>
      </c>
      <c r="K101" s="339"/>
      <c r="L101" s="338">
        <f t="shared" si="49"/>
        <v>0</v>
      </c>
      <c r="M101" s="338">
        <f t="shared" si="49"/>
        <v>0</v>
      </c>
      <c r="N101" s="338">
        <f t="shared" si="49"/>
        <v>0</v>
      </c>
      <c r="O101" s="338">
        <f t="shared" si="49"/>
        <v>0</v>
      </c>
      <c r="P101" s="487"/>
    </row>
    <row r="102" spans="1:16" s="145" customFormat="1" ht="21" hidden="1" thickBot="1">
      <c r="A102" s="499" t="s">
        <v>93</v>
      </c>
      <c r="B102" s="811" t="e">
        <f aca="true" t="shared" si="50" ref="B102:O102">+B99/B100*100</f>
        <v>#DIV/0!</v>
      </c>
      <c r="C102" s="787" t="e">
        <f t="shared" si="50"/>
        <v>#DIV/0!</v>
      </c>
      <c r="D102" s="787" t="e">
        <f t="shared" si="50"/>
        <v>#DIV/0!</v>
      </c>
      <c r="E102" s="787" t="e">
        <f t="shared" si="50"/>
        <v>#DIV/0!</v>
      </c>
      <c r="F102" s="787" t="e">
        <f t="shared" si="50"/>
        <v>#DIV/0!</v>
      </c>
      <c r="G102" s="787" t="e">
        <f t="shared" si="50"/>
        <v>#DIV/0!</v>
      </c>
      <c r="H102" s="787" t="e">
        <f t="shared" si="50"/>
        <v>#DIV/0!</v>
      </c>
      <c r="I102" s="787" t="e">
        <f t="shared" si="50"/>
        <v>#DIV/0!</v>
      </c>
      <c r="J102" s="787" t="e">
        <f t="shared" si="50"/>
        <v>#DIV/0!</v>
      </c>
      <c r="K102" s="788"/>
      <c r="L102" s="787" t="e">
        <f t="shared" si="50"/>
        <v>#DIV/0!</v>
      </c>
      <c r="M102" s="787" t="e">
        <f t="shared" si="50"/>
        <v>#DIV/0!</v>
      </c>
      <c r="N102" s="787" t="e">
        <f t="shared" si="50"/>
        <v>#DIV/0!</v>
      </c>
      <c r="O102" s="787" t="e">
        <f t="shared" si="50"/>
        <v>#DIV/0!</v>
      </c>
      <c r="P102" s="487"/>
    </row>
    <row r="103" spans="1:16" s="142" customFormat="1" ht="34.5" hidden="1" thickBot="1">
      <c r="A103" s="503" t="s">
        <v>62</v>
      </c>
      <c r="B103" s="809"/>
      <c r="C103" s="785"/>
      <c r="D103" s="785"/>
      <c r="E103" s="785"/>
      <c r="F103" s="785"/>
      <c r="G103" s="785"/>
      <c r="H103" s="785"/>
      <c r="I103" s="785"/>
      <c r="J103" s="785"/>
      <c r="K103" s="786"/>
      <c r="L103" s="785"/>
      <c r="M103" s="785"/>
      <c r="N103" s="785"/>
      <c r="O103" s="785"/>
      <c r="P103" s="485"/>
    </row>
    <row r="104" spans="1:16" s="144" customFormat="1" ht="21" hidden="1" thickBot="1">
      <c r="A104" s="502" t="s">
        <v>94</v>
      </c>
      <c r="B104" s="810"/>
      <c r="C104" s="336"/>
      <c r="D104" s="336"/>
      <c r="E104" s="336"/>
      <c r="F104" s="336"/>
      <c r="G104" s="336"/>
      <c r="H104" s="336"/>
      <c r="I104" s="336"/>
      <c r="J104" s="336"/>
      <c r="K104" s="337"/>
      <c r="L104" s="336"/>
      <c r="M104" s="336"/>
      <c r="N104" s="336"/>
      <c r="O104" s="336"/>
      <c r="P104" s="486">
        <v>23.4</v>
      </c>
    </row>
    <row r="105" spans="1:16" s="144" customFormat="1" ht="21" hidden="1" thickBot="1">
      <c r="A105" s="501" t="s">
        <v>94</v>
      </c>
      <c r="B105" s="810"/>
      <c r="C105" s="336"/>
      <c r="D105" s="336"/>
      <c r="E105" s="336"/>
      <c r="F105" s="336"/>
      <c r="G105" s="336"/>
      <c r="H105" s="336"/>
      <c r="I105" s="336"/>
      <c r="J105" s="336"/>
      <c r="K105" s="337"/>
      <c r="L105" s="336"/>
      <c r="M105" s="336"/>
      <c r="N105" s="336"/>
      <c r="O105" s="336"/>
      <c r="P105" s="486">
        <v>23.4</v>
      </c>
    </row>
    <row r="106" spans="1:16" s="145" customFormat="1" ht="21" hidden="1" thickBot="1">
      <c r="A106" s="500" t="s">
        <v>92</v>
      </c>
      <c r="B106" s="811">
        <f aca="true" t="shared" si="51" ref="B106:O106">+B104-B105</f>
        <v>0</v>
      </c>
      <c r="C106" s="338">
        <f t="shared" si="51"/>
        <v>0</v>
      </c>
      <c r="D106" s="338">
        <f t="shared" si="51"/>
        <v>0</v>
      </c>
      <c r="E106" s="338">
        <f t="shared" si="51"/>
        <v>0</v>
      </c>
      <c r="F106" s="338">
        <f t="shared" si="51"/>
        <v>0</v>
      </c>
      <c r="G106" s="338">
        <f t="shared" si="51"/>
        <v>0</v>
      </c>
      <c r="H106" s="338">
        <f t="shared" si="51"/>
        <v>0</v>
      </c>
      <c r="I106" s="338">
        <f t="shared" si="51"/>
        <v>0</v>
      </c>
      <c r="J106" s="338">
        <f t="shared" si="51"/>
        <v>0</v>
      </c>
      <c r="K106" s="339"/>
      <c r="L106" s="338">
        <f t="shared" si="51"/>
        <v>0</v>
      </c>
      <c r="M106" s="338">
        <f t="shared" si="51"/>
        <v>0</v>
      </c>
      <c r="N106" s="338">
        <f t="shared" si="51"/>
        <v>0</v>
      </c>
      <c r="O106" s="338">
        <f t="shared" si="51"/>
        <v>0</v>
      </c>
      <c r="P106" s="487"/>
    </row>
    <row r="107" spans="1:16" s="145" customFormat="1" ht="21" hidden="1" thickBot="1">
      <c r="A107" s="499" t="s">
        <v>93</v>
      </c>
      <c r="B107" s="811" t="e">
        <f aca="true" t="shared" si="52" ref="B107:O107">+B104/B105*100</f>
        <v>#DIV/0!</v>
      </c>
      <c r="C107" s="787" t="e">
        <f t="shared" si="52"/>
        <v>#DIV/0!</v>
      </c>
      <c r="D107" s="787" t="e">
        <f t="shared" si="52"/>
        <v>#DIV/0!</v>
      </c>
      <c r="E107" s="787" t="e">
        <f t="shared" si="52"/>
        <v>#DIV/0!</v>
      </c>
      <c r="F107" s="787" t="e">
        <f t="shared" si="52"/>
        <v>#DIV/0!</v>
      </c>
      <c r="G107" s="787" t="e">
        <f t="shared" si="52"/>
        <v>#DIV/0!</v>
      </c>
      <c r="H107" s="787" t="e">
        <f t="shared" si="52"/>
        <v>#DIV/0!</v>
      </c>
      <c r="I107" s="787" t="e">
        <f t="shared" si="52"/>
        <v>#DIV/0!</v>
      </c>
      <c r="J107" s="787" t="e">
        <f t="shared" si="52"/>
        <v>#DIV/0!</v>
      </c>
      <c r="K107" s="788"/>
      <c r="L107" s="787" t="e">
        <f t="shared" si="52"/>
        <v>#DIV/0!</v>
      </c>
      <c r="M107" s="787" t="e">
        <f t="shared" si="52"/>
        <v>#DIV/0!</v>
      </c>
      <c r="N107" s="787" t="e">
        <f t="shared" si="52"/>
        <v>#DIV/0!</v>
      </c>
      <c r="O107" s="787" t="e">
        <f t="shared" si="52"/>
        <v>#DIV/0!</v>
      </c>
      <c r="P107" s="487"/>
    </row>
    <row r="108" spans="1:16" s="159" customFormat="1" ht="34.5" hidden="1" thickBot="1">
      <c r="A108" s="510" t="s">
        <v>100</v>
      </c>
      <c r="B108" s="803"/>
      <c r="C108" s="782"/>
      <c r="D108" s="782"/>
      <c r="E108" s="782"/>
      <c r="F108" s="782"/>
      <c r="G108" s="782"/>
      <c r="H108" s="782"/>
      <c r="I108" s="782"/>
      <c r="J108" s="782"/>
      <c r="K108" s="783"/>
      <c r="L108" s="782"/>
      <c r="M108" s="782"/>
      <c r="N108" s="782"/>
      <c r="O108" s="782"/>
      <c r="P108" s="480"/>
    </row>
    <row r="109" spans="1:16" s="162" customFormat="1" ht="21" hidden="1" thickBot="1">
      <c r="A109" s="509" t="s">
        <v>120</v>
      </c>
      <c r="B109" s="804">
        <v>0</v>
      </c>
      <c r="C109" s="341">
        <v>0</v>
      </c>
      <c r="D109" s="341">
        <v>0</v>
      </c>
      <c r="E109" s="341">
        <v>0</v>
      </c>
      <c r="F109" s="341">
        <v>0</v>
      </c>
      <c r="G109" s="341">
        <v>0</v>
      </c>
      <c r="H109" s="341">
        <v>0</v>
      </c>
      <c r="I109" s="341">
        <v>0</v>
      </c>
      <c r="J109" s="341">
        <v>0</v>
      </c>
      <c r="K109" s="342"/>
      <c r="L109" s="341">
        <v>0</v>
      </c>
      <c r="M109" s="341">
        <v>0</v>
      </c>
      <c r="N109" s="341">
        <v>0</v>
      </c>
      <c r="O109" s="341">
        <v>0</v>
      </c>
      <c r="P109" s="481"/>
    </row>
    <row r="110" spans="1:16" s="162" customFormat="1" ht="21" hidden="1" thickBot="1">
      <c r="A110" s="508" t="s">
        <v>116</v>
      </c>
      <c r="B110" s="804">
        <v>0</v>
      </c>
      <c r="C110" s="341">
        <v>0</v>
      </c>
      <c r="D110" s="341">
        <v>0</v>
      </c>
      <c r="E110" s="341">
        <v>0</v>
      </c>
      <c r="F110" s="341">
        <v>0</v>
      </c>
      <c r="G110" s="341">
        <v>0</v>
      </c>
      <c r="H110" s="341">
        <v>0</v>
      </c>
      <c r="I110" s="341">
        <v>0</v>
      </c>
      <c r="J110" s="341">
        <v>0</v>
      </c>
      <c r="K110" s="342"/>
      <c r="L110" s="341">
        <v>0</v>
      </c>
      <c r="M110" s="341">
        <v>0</v>
      </c>
      <c r="N110" s="341">
        <v>0</v>
      </c>
      <c r="O110" s="341">
        <v>0</v>
      </c>
      <c r="P110" s="481"/>
    </row>
    <row r="111" spans="1:16" s="165" customFormat="1" ht="21" hidden="1" thickBot="1">
      <c r="A111" s="507" t="s">
        <v>118</v>
      </c>
      <c r="B111" s="805">
        <f aca="true" t="shared" si="53" ref="B111:O111">+B109-B110</f>
        <v>0</v>
      </c>
      <c r="C111" s="332">
        <f t="shared" si="53"/>
        <v>0</v>
      </c>
      <c r="D111" s="332">
        <f t="shared" si="53"/>
        <v>0</v>
      </c>
      <c r="E111" s="332">
        <f t="shared" si="53"/>
        <v>0</v>
      </c>
      <c r="F111" s="332">
        <f t="shared" si="53"/>
        <v>0</v>
      </c>
      <c r="G111" s="332">
        <f t="shared" si="53"/>
        <v>0</v>
      </c>
      <c r="H111" s="332">
        <f t="shared" si="53"/>
        <v>0</v>
      </c>
      <c r="I111" s="332">
        <f t="shared" si="53"/>
        <v>0</v>
      </c>
      <c r="J111" s="332">
        <f t="shared" si="53"/>
        <v>0</v>
      </c>
      <c r="K111" s="333"/>
      <c r="L111" s="332">
        <f t="shared" si="53"/>
        <v>0</v>
      </c>
      <c r="M111" s="332">
        <f t="shared" si="53"/>
        <v>0</v>
      </c>
      <c r="N111" s="332">
        <f t="shared" si="53"/>
        <v>0</v>
      </c>
      <c r="O111" s="332">
        <f t="shared" si="53"/>
        <v>0</v>
      </c>
      <c r="P111" s="482"/>
    </row>
    <row r="112" spans="1:16" s="165" customFormat="1" ht="21" hidden="1" thickBot="1">
      <c r="A112" s="506" t="s">
        <v>119</v>
      </c>
      <c r="B112" s="805" t="e">
        <f aca="true" t="shared" si="54" ref="B112:O112">+B109/B110*100</f>
        <v>#DIV/0!</v>
      </c>
      <c r="C112" s="331" t="e">
        <f t="shared" si="54"/>
        <v>#DIV/0!</v>
      </c>
      <c r="D112" s="331" t="e">
        <f t="shared" si="54"/>
        <v>#DIV/0!</v>
      </c>
      <c r="E112" s="331" t="e">
        <f t="shared" si="54"/>
        <v>#DIV/0!</v>
      </c>
      <c r="F112" s="331" t="e">
        <f t="shared" si="54"/>
        <v>#DIV/0!</v>
      </c>
      <c r="G112" s="331" t="e">
        <f t="shared" si="54"/>
        <v>#DIV/0!</v>
      </c>
      <c r="H112" s="331" t="e">
        <f t="shared" si="54"/>
        <v>#DIV/0!</v>
      </c>
      <c r="I112" s="331" t="e">
        <f t="shared" si="54"/>
        <v>#DIV/0!</v>
      </c>
      <c r="J112" s="331" t="e">
        <f t="shared" si="54"/>
        <v>#DIV/0!</v>
      </c>
      <c r="K112" s="784"/>
      <c r="L112" s="331" t="e">
        <f t="shared" si="54"/>
        <v>#DIV/0!</v>
      </c>
      <c r="M112" s="331" t="e">
        <f t="shared" si="54"/>
        <v>#DIV/0!</v>
      </c>
      <c r="N112" s="331" t="e">
        <f t="shared" si="54"/>
        <v>#DIV/0!</v>
      </c>
      <c r="O112" s="331" t="e">
        <f t="shared" si="54"/>
        <v>#DIV/0!</v>
      </c>
      <c r="P112" s="482"/>
    </row>
    <row r="113" spans="1:16" s="159" customFormat="1" ht="34.5" hidden="1" thickBot="1">
      <c r="A113" s="510" t="s">
        <v>101</v>
      </c>
      <c r="B113" s="803"/>
      <c r="C113" s="782"/>
      <c r="D113" s="782"/>
      <c r="E113" s="782"/>
      <c r="F113" s="782"/>
      <c r="G113" s="782"/>
      <c r="H113" s="782"/>
      <c r="I113" s="782"/>
      <c r="J113" s="782"/>
      <c r="K113" s="783"/>
      <c r="L113" s="782"/>
      <c r="M113" s="782"/>
      <c r="N113" s="782"/>
      <c r="O113" s="782"/>
      <c r="P113" s="480"/>
    </row>
    <row r="114" spans="1:16" s="162" customFormat="1" ht="21" hidden="1" thickBot="1">
      <c r="A114" s="509" t="s">
        <v>120</v>
      </c>
      <c r="B114" s="804">
        <v>13.639</v>
      </c>
      <c r="C114" s="341">
        <v>29133</v>
      </c>
      <c r="D114" s="341">
        <v>27016</v>
      </c>
      <c r="E114" s="341">
        <v>2117</v>
      </c>
      <c r="F114" s="341">
        <v>0</v>
      </c>
      <c r="G114" s="341">
        <v>0</v>
      </c>
      <c r="H114" s="341">
        <v>0</v>
      </c>
      <c r="I114" s="341">
        <v>0</v>
      </c>
      <c r="J114" s="341">
        <v>0</v>
      </c>
      <c r="K114" s="342"/>
      <c r="L114" s="341">
        <v>29133</v>
      </c>
      <c r="M114" s="341">
        <v>0</v>
      </c>
      <c r="N114" s="341">
        <v>0</v>
      </c>
      <c r="O114" s="341">
        <v>0</v>
      </c>
      <c r="P114" s="481"/>
    </row>
    <row r="115" spans="1:16" s="162" customFormat="1" ht="21" hidden="1" thickBot="1">
      <c r="A115" s="508" t="s">
        <v>116</v>
      </c>
      <c r="B115" s="804">
        <v>6.183</v>
      </c>
      <c r="C115" s="341">
        <v>27726</v>
      </c>
      <c r="D115" s="341">
        <v>25999</v>
      </c>
      <c r="E115" s="341">
        <v>1538</v>
      </c>
      <c r="F115" s="341">
        <v>0</v>
      </c>
      <c r="G115" s="341">
        <v>0</v>
      </c>
      <c r="H115" s="341">
        <v>0</v>
      </c>
      <c r="I115" s="341">
        <v>0</v>
      </c>
      <c r="J115" s="341">
        <v>0</v>
      </c>
      <c r="K115" s="342"/>
      <c r="L115" s="341">
        <v>27538</v>
      </c>
      <c r="M115" s="341">
        <v>0</v>
      </c>
      <c r="N115" s="341">
        <v>189</v>
      </c>
      <c r="O115" s="341">
        <v>189</v>
      </c>
      <c r="P115" s="481"/>
    </row>
    <row r="116" spans="1:16" s="165" customFormat="1" ht="21" hidden="1" thickBot="1">
      <c r="A116" s="507" t="s">
        <v>118</v>
      </c>
      <c r="B116" s="805">
        <f aca="true" t="shared" si="55" ref="B116:O116">+B114-B115</f>
        <v>7.4559999999999995</v>
      </c>
      <c r="C116" s="332">
        <f t="shared" si="55"/>
        <v>1407</v>
      </c>
      <c r="D116" s="332">
        <f t="shared" si="55"/>
        <v>1017</v>
      </c>
      <c r="E116" s="332">
        <f t="shared" si="55"/>
        <v>579</v>
      </c>
      <c r="F116" s="332">
        <f t="shared" si="55"/>
        <v>0</v>
      </c>
      <c r="G116" s="332">
        <f t="shared" si="55"/>
        <v>0</v>
      </c>
      <c r="H116" s="332">
        <f t="shared" si="55"/>
        <v>0</v>
      </c>
      <c r="I116" s="332">
        <f t="shared" si="55"/>
        <v>0</v>
      </c>
      <c r="J116" s="332">
        <f t="shared" si="55"/>
        <v>0</v>
      </c>
      <c r="K116" s="333"/>
      <c r="L116" s="332">
        <f t="shared" si="55"/>
        <v>1595</v>
      </c>
      <c r="M116" s="332">
        <f t="shared" si="55"/>
        <v>0</v>
      </c>
      <c r="N116" s="332">
        <f t="shared" si="55"/>
        <v>-189</v>
      </c>
      <c r="O116" s="332">
        <f t="shared" si="55"/>
        <v>-189</v>
      </c>
      <c r="P116" s="482"/>
    </row>
    <row r="117" spans="1:16" s="165" customFormat="1" ht="21" hidden="1" thickBot="1">
      <c r="A117" s="815" t="s">
        <v>119</v>
      </c>
      <c r="B117" s="806">
        <f aca="true" t="shared" si="56" ref="B117:O117">+B114/B115*100</f>
        <v>220.5887109817241</v>
      </c>
      <c r="C117" s="479">
        <f t="shared" si="56"/>
        <v>105.07465916468297</v>
      </c>
      <c r="D117" s="479">
        <f t="shared" si="56"/>
        <v>103.91168891111198</v>
      </c>
      <c r="E117" s="479">
        <f t="shared" si="56"/>
        <v>137.64629388816644</v>
      </c>
      <c r="F117" s="479" t="e">
        <f t="shared" si="56"/>
        <v>#DIV/0!</v>
      </c>
      <c r="G117" s="479" t="e">
        <f t="shared" si="56"/>
        <v>#DIV/0!</v>
      </c>
      <c r="H117" s="479" t="e">
        <f t="shared" si="56"/>
        <v>#DIV/0!</v>
      </c>
      <c r="I117" s="479" t="e">
        <f t="shared" si="56"/>
        <v>#DIV/0!</v>
      </c>
      <c r="J117" s="479" t="e">
        <f t="shared" si="56"/>
        <v>#DIV/0!</v>
      </c>
      <c r="K117" s="478"/>
      <c r="L117" s="479">
        <f t="shared" si="56"/>
        <v>105.79199651390805</v>
      </c>
      <c r="M117" s="479" t="e">
        <f t="shared" si="56"/>
        <v>#DIV/0!</v>
      </c>
      <c r="N117" s="479">
        <f t="shared" si="56"/>
        <v>0</v>
      </c>
      <c r="O117" s="479">
        <f t="shared" si="56"/>
        <v>0</v>
      </c>
      <c r="P117" s="483"/>
    </row>
    <row r="118" spans="1:16" s="70" customFormat="1" ht="34.5" thickBot="1">
      <c r="A118" s="511" t="s">
        <v>102</v>
      </c>
      <c r="B118" s="799"/>
      <c r="C118" s="473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475"/>
    </row>
    <row r="119" spans="1:16" s="65" customFormat="1" ht="20.25">
      <c r="A119" s="512" t="s">
        <v>193</v>
      </c>
      <c r="B119" s="767">
        <v>8513.939999999986</v>
      </c>
      <c r="C119" s="768">
        <v>21074.67038370795</v>
      </c>
      <c r="D119" s="768">
        <v>18535.620797578344</v>
      </c>
      <c r="E119" s="768">
        <v>1184.2310375689797</v>
      </c>
      <c r="F119" s="768">
        <v>213.19467445937704</v>
      </c>
      <c r="G119" s="768">
        <v>44.7329516847273</v>
      </c>
      <c r="H119" s="768">
        <v>66.16225860177556</v>
      </c>
      <c r="I119" s="768">
        <v>25.85046797761482</v>
      </c>
      <c r="J119" s="768">
        <v>60.2633250097292</v>
      </c>
      <c r="K119" s="768">
        <v>1.81496463447006</v>
      </c>
      <c r="L119" s="768">
        <v>0</v>
      </c>
      <c r="M119" s="768">
        <v>20131.870477515014</v>
      </c>
      <c r="N119" s="768">
        <v>461.668451974059</v>
      </c>
      <c r="O119" s="768">
        <v>481.13145421900276</v>
      </c>
      <c r="P119" s="770">
        <v>942.7999061930617</v>
      </c>
    </row>
    <row r="120" spans="1:16" s="65" customFormat="1" ht="20.25">
      <c r="A120" s="446" t="s">
        <v>194</v>
      </c>
      <c r="B120" s="802">
        <v>8152.750999999991</v>
      </c>
      <c r="C120" s="776">
        <v>20853.81590827448</v>
      </c>
      <c r="D120" s="776">
        <v>18486.78325471567</v>
      </c>
      <c r="E120" s="776">
        <v>1114.064524559462</v>
      </c>
      <c r="F120" s="776">
        <v>212.31442818095024</v>
      </c>
      <c r="G120" s="776">
        <v>44.36222407217722</v>
      </c>
      <c r="H120" s="776">
        <v>79.52935150355995</v>
      </c>
      <c r="I120" s="776">
        <v>25.437977929167754</v>
      </c>
      <c r="J120" s="776">
        <v>62.96132434315739</v>
      </c>
      <c r="K120" s="776"/>
      <c r="L120" s="776">
        <v>0</v>
      </c>
      <c r="M120" s="776">
        <v>20025.453085304143</v>
      </c>
      <c r="N120" s="776">
        <v>429.766283797949</v>
      </c>
      <c r="O120" s="776">
        <v>398.5965391722786</v>
      </c>
      <c r="P120" s="777">
        <v>828.3628229702276</v>
      </c>
    </row>
    <row r="121" spans="1:16" s="67" customFormat="1" ht="20.25">
      <c r="A121" s="447" t="s">
        <v>195</v>
      </c>
      <c r="B121" s="797">
        <f aca="true" t="shared" si="57" ref="B121:J121">B119-B120</f>
        <v>361.18899999999485</v>
      </c>
      <c r="C121" s="325">
        <f t="shared" si="57"/>
        <v>220.85447543347254</v>
      </c>
      <c r="D121" s="325">
        <f t="shared" si="57"/>
        <v>48.837542862675036</v>
      </c>
      <c r="E121" s="325">
        <f t="shared" si="57"/>
        <v>70.16651300951776</v>
      </c>
      <c r="F121" s="325">
        <f t="shared" si="57"/>
        <v>0.8802462784267959</v>
      </c>
      <c r="G121" s="325">
        <f t="shared" si="57"/>
        <v>0.3707276125500769</v>
      </c>
      <c r="H121" s="325">
        <f t="shared" si="57"/>
        <v>-13.367092901784389</v>
      </c>
      <c r="I121" s="325">
        <f t="shared" si="57"/>
        <v>0.41249004844706505</v>
      </c>
      <c r="J121" s="325">
        <f t="shared" si="57"/>
        <v>-2.697999333428193</v>
      </c>
      <c r="K121" s="325">
        <f aca="true" t="shared" si="58" ref="K121:P121">K119-K120</f>
        <v>1.81496463447006</v>
      </c>
      <c r="L121" s="325">
        <f t="shared" si="58"/>
        <v>0</v>
      </c>
      <c r="M121" s="325">
        <f t="shared" si="58"/>
        <v>106.41739221087118</v>
      </c>
      <c r="N121" s="325">
        <f t="shared" si="58"/>
        <v>31.902168176110024</v>
      </c>
      <c r="O121" s="325">
        <f t="shared" si="58"/>
        <v>82.53491504672417</v>
      </c>
      <c r="P121" s="324">
        <f t="shared" si="58"/>
        <v>114.43708322283408</v>
      </c>
    </row>
    <row r="122" spans="1:16" s="67" customFormat="1" ht="21" thickBot="1">
      <c r="A122" s="447" t="s">
        <v>196</v>
      </c>
      <c r="B122" s="797">
        <f>+B119/B120*100</f>
        <v>104.43027145070414</v>
      </c>
      <c r="C122" s="325">
        <f aca="true" t="shared" si="59" ref="C122:J122">+C119/C120*100</f>
        <v>101.0590602525931</v>
      </c>
      <c r="D122" s="325">
        <f t="shared" si="59"/>
        <v>100.26417545004871</v>
      </c>
      <c r="E122" s="325">
        <f t="shared" si="59"/>
        <v>106.29824498157</v>
      </c>
      <c r="F122" s="325">
        <f t="shared" si="59"/>
        <v>100.41459560048203</v>
      </c>
      <c r="G122" s="325">
        <f t="shared" si="59"/>
        <v>100.83568310720152</v>
      </c>
      <c r="H122" s="325">
        <f t="shared" si="59"/>
        <v>83.19225210683877</v>
      </c>
      <c r="I122" s="325">
        <f t="shared" si="59"/>
        <v>101.62155203371763</v>
      </c>
      <c r="J122" s="325">
        <f t="shared" si="59"/>
        <v>95.71483071302104</v>
      </c>
      <c r="K122" s="325">
        <v>0</v>
      </c>
      <c r="L122" s="325">
        <v>0</v>
      </c>
      <c r="M122" s="325">
        <f>+M119/M120*100</f>
        <v>100.5314106590126</v>
      </c>
      <c r="N122" s="325">
        <f>+N119/N120*100</f>
        <v>107.423143550067</v>
      </c>
      <c r="O122" s="325">
        <f>+O119/O120*100</f>
        <v>120.70638024557748</v>
      </c>
      <c r="P122" s="324">
        <f>+P119/P120*100</f>
        <v>113.81485021412496</v>
      </c>
    </row>
    <row r="123" spans="1:16" s="70" customFormat="1" ht="34.5" hidden="1" thickBot="1">
      <c r="A123" s="498" t="s">
        <v>103</v>
      </c>
      <c r="B123" s="812"/>
      <c r="C123" s="789"/>
      <c r="D123" s="789"/>
      <c r="E123" s="789"/>
      <c r="F123" s="789"/>
      <c r="G123" s="789"/>
      <c r="H123" s="789"/>
      <c r="I123" s="789"/>
      <c r="J123" s="789"/>
      <c r="K123" s="783"/>
      <c r="L123" s="789"/>
      <c r="M123" s="789"/>
      <c r="N123" s="789"/>
      <c r="O123" s="789"/>
      <c r="P123" s="488"/>
    </row>
    <row r="124" spans="1:16" s="65" customFormat="1" ht="21" hidden="1" thickBot="1">
      <c r="A124" s="497" t="s">
        <v>127</v>
      </c>
      <c r="B124" s="813">
        <v>0</v>
      </c>
      <c r="C124" s="346">
        <v>0</v>
      </c>
      <c r="D124" s="346">
        <v>0</v>
      </c>
      <c r="E124" s="346">
        <v>0</v>
      </c>
      <c r="F124" s="346">
        <v>0</v>
      </c>
      <c r="G124" s="346">
        <v>0</v>
      </c>
      <c r="H124" s="346">
        <v>0</v>
      </c>
      <c r="I124" s="346">
        <v>0</v>
      </c>
      <c r="J124" s="346">
        <v>0</v>
      </c>
      <c r="K124" s="342"/>
      <c r="L124" s="346">
        <v>0</v>
      </c>
      <c r="M124" s="346">
        <v>0</v>
      </c>
      <c r="N124" s="346">
        <v>0</v>
      </c>
      <c r="O124" s="346">
        <v>0</v>
      </c>
      <c r="P124" s="489"/>
    </row>
    <row r="125" spans="1:16" s="65" customFormat="1" ht="21" hidden="1" thickBot="1">
      <c r="A125" s="513" t="s">
        <v>120</v>
      </c>
      <c r="B125" s="813">
        <v>0</v>
      </c>
      <c r="C125" s="346">
        <v>0</v>
      </c>
      <c r="D125" s="346">
        <v>0</v>
      </c>
      <c r="E125" s="346">
        <v>0</v>
      </c>
      <c r="F125" s="346">
        <v>0</v>
      </c>
      <c r="G125" s="346">
        <v>0</v>
      </c>
      <c r="H125" s="346">
        <v>0</v>
      </c>
      <c r="I125" s="346">
        <v>0</v>
      </c>
      <c r="J125" s="346">
        <v>0</v>
      </c>
      <c r="K125" s="342"/>
      <c r="L125" s="346">
        <v>0</v>
      </c>
      <c r="M125" s="346">
        <v>0</v>
      </c>
      <c r="N125" s="346">
        <v>0</v>
      </c>
      <c r="O125" s="346">
        <v>0</v>
      </c>
      <c r="P125" s="489"/>
    </row>
    <row r="126" spans="1:16" s="67" customFormat="1" ht="21" hidden="1" thickBot="1">
      <c r="A126" s="504" t="s">
        <v>125</v>
      </c>
      <c r="B126" s="797">
        <f aca="true" t="shared" si="60" ref="B126:O126">+B124-B125</f>
        <v>0</v>
      </c>
      <c r="C126" s="347">
        <f t="shared" si="60"/>
        <v>0</v>
      </c>
      <c r="D126" s="347">
        <f t="shared" si="60"/>
        <v>0</v>
      </c>
      <c r="E126" s="347">
        <f t="shared" si="60"/>
        <v>0</v>
      </c>
      <c r="F126" s="347">
        <f t="shared" si="60"/>
        <v>0</v>
      </c>
      <c r="G126" s="347">
        <f t="shared" si="60"/>
        <v>0</v>
      </c>
      <c r="H126" s="347">
        <f t="shared" si="60"/>
        <v>0</v>
      </c>
      <c r="I126" s="347">
        <f t="shared" si="60"/>
        <v>0</v>
      </c>
      <c r="J126" s="347">
        <f t="shared" si="60"/>
        <v>0</v>
      </c>
      <c r="K126" s="333"/>
      <c r="L126" s="347">
        <f t="shared" si="60"/>
        <v>0</v>
      </c>
      <c r="M126" s="347">
        <f t="shared" si="60"/>
        <v>0</v>
      </c>
      <c r="N126" s="347">
        <f t="shared" si="60"/>
        <v>0</v>
      </c>
      <c r="O126" s="347">
        <f t="shared" si="60"/>
        <v>0</v>
      </c>
      <c r="P126" s="490"/>
    </row>
    <row r="127" spans="1:16" s="67" customFormat="1" ht="21" hidden="1" thickBot="1">
      <c r="A127" s="816" t="s">
        <v>126</v>
      </c>
      <c r="B127" s="798" t="e">
        <f aca="true" t="shared" si="61" ref="B127:O127">+B124/B125*100</f>
        <v>#DIV/0!</v>
      </c>
      <c r="C127" s="476" t="e">
        <f t="shared" si="61"/>
        <v>#DIV/0!</v>
      </c>
      <c r="D127" s="476" t="e">
        <f t="shared" si="61"/>
        <v>#DIV/0!</v>
      </c>
      <c r="E127" s="476" t="e">
        <f t="shared" si="61"/>
        <v>#DIV/0!</v>
      </c>
      <c r="F127" s="476" t="e">
        <f t="shared" si="61"/>
        <v>#DIV/0!</v>
      </c>
      <c r="G127" s="476" t="e">
        <f t="shared" si="61"/>
        <v>#DIV/0!</v>
      </c>
      <c r="H127" s="476" t="e">
        <f t="shared" si="61"/>
        <v>#DIV/0!</v>
      </c>
      <c r="I127" s="476" t="e">
        <f t="shared" si="61"/>
        <v>#DIV/0!</v>
      </c>
      <c r="J127" s="476" t="e">
        <f t="shared" si="61"/>
        <v>#DIV/0!</v>
      </c>
      <c r="K127" s="478"/>
      <c r="L127" s="476" t="e">
        <f t="shared" si="61"/>
        <v>#DIV/0!</v>
      </c>
      <c r="M127" s="476" t="e">
        <f t="shared" si="61"/>
        <v>#DIV/0!</v>
      </c>
      <c r="N127" s="476" t="e">
        <f t="shared" si="61"/>
        <v>#DIV/0!</v>
      </c>
      <c r="O127" s="476" t="e">
        <f t="shared" si="61"/>
        <v>#DIV/0!</v>
      </c>
      <c r="P127" s="491"/>
    </row>
    <row r="128" spans="1:16" s="70" customFormat="1" ht="34.5" thickBot="1">
      <c r="A128" s="511" t="s">
        <v>104</v>
      </c>
      <c r="B128" s="799"/>
      <c r="C128" s="473"/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3"/>
      <c r="O128" s="473"/>
      <c r="P128" s="475"/>
    </row>
    <row r="129" spans="1:16" s="65" customFormat="1" ht="20.25">
      <c r="A129" s="512" t="s">
        <v>193</v>
      </c>
      <c r="B129" s="767">
        <v>2269.297</v>
      </c>
      <c r="C129" s="768">
        <v>22404.91570737545</v>
      </c>
      <c r="D129" s="768">
        <v>16950.103416755643</v>
      </c>
      <c r="E129" s="768">
        <v>1957.3666793431348</v>
      </c>
      <c r="F129" s="768">
        <v>1185.665648877164</v>
      </c>
      <c r="G129" s="768">
        <v>3.092808037026447</v>
      </c>
      <c r="H129" s="768">
        <v>10.462711579841693</v>
      </c>
      <c r="I129" s="768">
        <v>68.37455241278103</v>
      </c>
      <c r="J129" s="768">
        <v>247.35949797081076</v>
      </c>
      <c r="K129" s="768">
        <v>0.7191654507981992</v>
      </c>
      <c r="L129" s="768">
        <v>0</v>
      </c>
      <c r="M129" s="768">
        <v>20423.144480427196</v>
      </c>
      <c r="N129" s="768">
        <v>1236.1209220300398</v>
      </c>
      <c r="O129" s="768">
        <v>745.6503049182196</v>
      </c>
      <c r="P129" s="770">
        <v>1981.7712269482595</v>
      </c>
    </row>
    <row r="130" spans="1:16" s="65" customFormat="1" ht="20.25">
      <c r="A130" s="446" t="s">
        <v>194</v>
      </c>
      <c r="B130" s="802">
        <v>2267.055000000001</v>
      </c>
      <c r="C130" s="776">
        <v>22095.752565920677</v>
      </c>
      <c r="D130" s="776">
        <v>16761.918068448562</v>
      </c>
      <c r="E130" s="776">
        <v>1967.9363756062364</v>
      </c>
      <c r="F130" s="776">
        <v>1167.9097625186266</v>
      </c>
      <c r="G130" s="776">
        <v>1.8632102000172022</v>
      </c>
      <c r="H130" s="776">
        <v>8.930161229730492</v>
      </c>
      <c r="I130" s="776">
        <v>59.29020983904959</v>
      </c>
      <c r="J130" s="776">
        <v>240.33000228637283</v>
      </c>
      <c r="K130" s="776"/>
      <c r="L130" s="776">
        <v>10.80697204081947</v>
      </c>
      <c r="M130" s="776">
        <v>20218.984762169413</v>
      </c>
      <c r="N130" s="776">
        <v>1178.5180186041657</v>
      </c>
      <c r="O130" s="776">
        <v>698.2497851471029</v>
      </c>
      <c r="P130" s="777">
        <v>1876.7678037512685</v>
      </c>
    </row>
    <row r="131" spans="1:16" s="67" customFormat="1" ht="20.25">
      <c r="A131" s="447" t="s">
        <v>195</v>
      </c>
      <c r="B131" s="797">
        <f aca="true" t="shared" si="62" ref="B131:J131">B129-B130</f>
        <v>2.241999999998825</v>
      </c>
      <c r="C131" s="325">
        <f t="shared" si="62"/>
        <v>309.1631414547737</v>
      </c>
      <c r="D131" s="325">
        <f t="shared" si="62"/>
        <v>188.18534830708086</v>
      </c>
      <c r="E131" s="325">
        <f t="shared" si="62"/>
        <v>-10.569696263101605</v>
      </c>
      <c r="F131" s="325">
        <f t="shared" si="62"/>
        <v>17.755886358537282</v>
      </c>
      <c r="G131" s="325">
        <f t="shared" si="62"/>
        <v>1.2295978370092449</v>
      </c>
      <c r="H131" s="325">
        <f t="shared" si="62"/>
        <v>1.532550350111201</v>
      </c>
      <c r="I131" s="325">
        <f t="shared" si="62"/>
        <v>9.08434257373144</v>
      </c>
      <c r="J131" s="325">
        <f t="shared" si="62"/>
        <v>7.029495684437933</v>
      </c>
      <c r="K131" s="325">
        <f aca="true" t="shared" si="63" ref="K131:P131">K129-K130</f>
        <v>0.7191654507981992</v>
      </c>
      <c r="L131" s="325">
        <f t="shared" si="63"/>
        <v>-10.80697204081947</v>
      </c>
      <c r="M131" s="325">
        <f t="shared" si="63"/>
        <v>204.15971825778252</v>
      </c>
      <c r="N131" s="325">
        <f t="shared" si="63"/>
        <v>57.60290342587405</v>
      </c>
      <c r="O131" s="325">
        <f t="shared" si="63"/>
        <v>47.400519771116706</v>
      </c>
      <c r="P131" s="324">
        <f t="shared" si="63"/>
        <v>105.00342319699098</v>
      </c>
    </row>
    <row r="132" spans="1:16" s="67" customFormat="1" ht="21" thickBot="1">
      <c r="A132" s="764" t="s">
        <v>196</v>
      </c>
      <c r="B132" s="798">
        <f>+B129/B130*100</f>
        <v>100.09889482169594</v>
      </c>
      <c r="C132" s="476">
        <f aca="true" t="shared" si="64" ref="C132:J132">+C129/C130*100</f>
        <v>101.39919715579913</v>
      </c>
      <c r="D132" s="476">
        <f t="shared" si="64"/>
        <v>101.12269578898196</v>
      </c>
      <c r="E132" s="476">
        <f t="shared" si="64"/>
        <v>99.46290457384094</v>
      </c>
      <c r="F132" s="476">
        <f t="shared" si="64"/>
        <v>101.52031320641129</v>
      </c>
      <c r="G132" s="476">
        <f t="shared" si="64"/>
        <v>165.9935114673531</v>
      </c>
      <c r="H132" s="476">
        <f t="shared" si="64"/>
        <v>117.16150818205836</v>
      </c>
      <c r="I132" s="476">
        <f t="shared" si="64"/>
        <v>115.32182564101558</v>
      </c>
      <c r="J132" s="476">
        <f t="shared" si="64"/>
        <v>102.92493472207506</v>
      </c>
      <c r="K132" s="476">
        <v>0</v>
      </c>
      <c r="L132" s="476">
        <f>+L129/L130*100</f>
        <v>0</v>
      </c>
      <c r="M132" s="476">
        <f>+M129/M130*100</f>
        <v>101.00974267827618</v>
      </c>
      <c r="N132" s="476">
        <f>+N129/N130*100</f>
        <v>104.8877405789772</v>
      </c>
      <c r="O132" s="476">
        <f>+O129/O130*100</f>
        <v>106.78847609829636</v>
      </c>
      <c r="P132" s="484">
        <f>+P129/P130*100</f>
        <v>105.59490753129455</v>
      </c>
    </row>
    <row r="133" spans="1:16" s="70" customFormat="1" ht="34.5" thickBot="1">
      <c r="A133" s="511" t="s">
        <v>105</v>
      </c>
      <c r="B133" s="799"/>
      <c r="C133" s="473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5"/>
    </row>
    <row r="134" spans="1:16" s="65" customFormat="1" ht="20.25">
      <c r="A134" s="512" t="s">
        <v>193</v>
      </c>
      <c r="B134" s="767">
        <v>4142.77</v>
      </c>
      <c r="C134" s="768">
        <v>17612.96210023728</v>
      </c>
      <c r="D134" s="768">
        <v>14542.781963114869</v>
      </c>
      <c r="E134" s="768">
        <v>950.1838544419953</v>
      </c>
      <c r="F134" s="768">
        <v>386.70659969054526</v>
      </c>
      <c r="G134" s="768">
        <v>64.27643822852825</v>
      </c>
      <c r="H134" s="768">
        <v>6.056495211336054</v>
      </c>
      <c r="I134" s="768">
        <v>44.05490368360623</v>
      </c>
      <c r="J134" s="768">
        <v>507.53964135107645</v>
      </c>
      <c r="K134" s="768">
        <v>3.175612774383644</v>
      </c>
      <c r="L134" s="768">
        <v>0</v>
      </c>
      <c r="M134" s="768">
        <v>16504.77550849634</v>
      </c>
      <c r="N134" s="768">
        <v>762.2050383358633</v>
      </c>
      <c r="O134" s="768">
        <v>345.98155340508896</v>
      </c>
      <c r="P134" s="770">
        <v>1108.1865917409523</v>
      </c>
    </row>
    <row r="135" spans="1:16" s="65" customFormat="1" ht="20.25">
      <c r="A135" s="446" t="s">
        <v>194</v>
      </c>
      <c r="B135" s="802">
        <v>4284.287999999999</v>
      </c>
      <c r="C135" s="776">
        <v>17531.344181343567</v>
      </c>
      <c r="D135" s="776">
        <v>14495.051375319932</v>
      </c>
      <c r="E135" s="776">
        <v>982.046180524434</v>
      </c>
      <c r="F135" s="776">
        <v>379.286359833886</v>
      </c>
      <c r="G135" s="776">
        <v>62.11249881738425</v>
      </c>
      <c r="H135" s="776">
        <v>6.535119332158189</v>
      </c>
      <c r="I135" s="776">
        <v>45.744201448019666</v>
      </c>
      <c r="J135" s="776">
        <v>540.5640719453659</v>
      </c>
      <c r="K135" s="776"/>
      <c r="L135" s="776">
        <v>0</v>
      </c>
      <c r="M135" s="776">
        <v>16511.339807221175</v>
      </c>
      <c r="N135" s="776">
        <v>722.7520263188037</v>
      </c>
      <c r="O135" s="776">
        <v>297.25234780357135</v>
      </c>
      <c r="P135" s="777">
        <v>1020.004374122375</v>
      </c>
    </row>
    <row r="136" spans="1:16" s="67" customFormat="1" ht="20.25">
      <c r="A136" s="447" t="s">
        <v>195</v>
      </c>
      <c r="B136" s="797">
        <f aca="true" t="shared" si="65" ref="B136:J136">B134-B135</f>
        <v>-141.5179999999982</v>
      </c>
      <c r="C136" s="325">
        <f t="shared" si="65"/>
        <v>81.61791889371307</v>
      </c>
      <c r="D136" s="325">
        <f t="shared" si="65"/>
        <v>47.73058779493658</v>
      </c>
      <c r="E136" s="325">
        <f t="shared" si="65"/>
        <v>-31.8623260824387</v>
      </c>
      <c r="F136" s="325">
        <f t="shared" si="65"/>
        <v>7.4202398566592365</v>
      </c>
      <c r="G136" s="325">
        <f t="shared" si="65"/>
        <v>2.163939411144</v>
      </c>
      <c r="H136" s="325">
        <f t="shared" si="65"/>
        <v>-0.47862412082213446</v>
      </c>
      <c r="I136" s="325">
        <f t="shared" si="65"/>
        <v>-1.689297764413439</v>
      </c>
      <c r="J136" s="325">
        <f t="shared" si="65"/>
        <v>-33.02443059428941</v>
      </c>
      <c r="K136" s="325">
        <f aca="true" t="shared" si="66" ref="K136:P136">K134-K135</f>
        <v>3.175612774383644</v>
      </c>
      <c r="L136" s="325">
        <f t="shared" si="66"/>
        <v>0</v>
      </c>
      <c r="M136" s="325">
        <f t="shared" si="66"/>
        <v>-6.56429872483568</v>
      </c>
      <c r="N136" s="325">
        <f t="shared" si="66"/>
        <v>39.453012017059564</v>
      </c>
      <c r="O136" s="325">
        <f t="shared" si="66"/>
        <v>48.729205601517606</v>
      </c>
      <c r="P136" s="324">
        <f t="shared" si="66"/>
        <v>88.18221761857728</v>
      </c>
    </row>
    <row r="137" spans="1:16" s="67" customFormat="1" ht="21" thickBot="1">
      <c r="A137" s="764" t="s">
        <v>196</v>
      </c>
      <c r="B137" s="798">
        <f>+B134/B135*100</f>
        <v>96.69681403304357</v>
      </c>
      <c r="C137" s="476">
        <f aca="true" t="shared" si="67" ref="C137:J137">+C134/C135*100</f>
        <v>100.4655542555634</v>
      </c>
      <c r="D137" s="476">
        <f t="shared" si="67"/>
        <v>100.32928884871843</v>
      </c>
      <c r="E137" s="476">
        <f t="shared" si="67"/>
        <v>96.75551652108422</v>
      </c>
      <c r="F137" s="476">
        <f t="shared" si="67"/>
        <v>101.95636876050828</v>
      </c>
      <c r="G137" s="476">
        <f t="shared" si="67"/>
        <v>103.48390332436335</v>
      </c>
      <c r="H137" s="476">
        <f t="shared" si="67"/>
        <v>92.6761227072487</v>
      </c>
      <c r="I137" s="476">
        <f t="shared" si="67"/>
        <v>96.30707781327644</v>
      </c>
      <c r="J137" s="476">
        <f t="shared" si="67"/>
        <v>93.89074629480237</v>
      </c>
      <c r="K137" s="476">
        <v>0</v>
      </c>
      <c r="L137" s="476">
        <v>0</v>
      </c>
      <c r="M137" s="476">
        <f>+M134/M135*100</f>
        <v>99.96024369432477</v>
      </c>
      <c r="N137" s="476">
        <f>+N134/N135*100</f>
        <v>105.45872036056485</v>
      </c>
      <c r="O137" s="476">
        <f>+O134/O135*100</f>
        <v>116.39321134436204</v>
      </c>
      <c r="P137" s="484">
        <f>+P134/P135*100</f>
        <v>108.6452783787766</v>
      </c>
    </row>
    <row r="138" spans="1:16" s="70" customFormat="1" ht="34.5" thickBot="1">
      <c r="A138" s="511" t="s">
        <v>106</v>
      </c>
      <c r="B138" s="799"/>
      <c r="C138" s="473"/>
      <c r="D138" s="473"/>
      <c r="E138" s="473"/>
      <c r="F138" s="473"/>
      <c r="G138" s="473"/>
      <c r="H138" s="473"/>
      <c r="I138" s="473"/>
      <c r="J138" s="473"/>
      <c r="K138" s="473"/>
      <c r="L138" s="473"/>
      <c r="M138" s="473"/>
      <c r="N138" s="473"/>
      <c r="O138" s="473"/>
      <c r="P138" s="475"/>
    </row>
    <row r="139" spans="1:16" s="65" customFormat="1" ht="20.25">
      <c r="A139" s="512" t="s">
        <v>193</v>
      </c>
      <c r="B139" s="767">
        <v>3192.8879999999986</v>
      </c>
      <c r="C139" s="768">
        <v>21547.610293042977</v>
      </c>
      <c r="D139" s="768">
        <v>15276.319954432069</v>
      </c>
      <c r="E139" s="768">
        <v>1896.146999205736</v>
      </c>
      <c r="F139" s="768">
        <v>472.62065983314596</v>
      </c>
      <c r="G139" s="768">
        <v>524.9977971875832</v>
      </c>
      <c r="H139" s="768">
        <v>63.05670602914982</v>
      </c>
      <c r="I139" s="768">
        <v>61.54605694489338</v>
      </c>
      <c r="J139" s="768">
        <v>1622.0853450961436</v>
      </c>
      <c r="K139" s="768">
        <v>6.369155447983145</v>
      </c>
      <c r="L139" s="768">
        <v>0</v>
      </c>
      <c r="M139" s="768">
        <v>19923.142674176703</v>
      </c>
      <c r="N139" s="768">
        <v>973.0767255224742</v>
      </c>
      <c r="O139" s="768">
        <v>651.3908933437903</v>
      </c>
      <c r="P139" s="770">
        <v>1624.4676188662643</v>
      </c>
    </row>
    <row r="140" spans="1:16" s="65" customFormat="1" ht="20.25">
      <c r="A140" s="446" t="s">
        <v>194</v>
      </c>
      <c r="B140" s="802">
        <v>3259.277</v>
      </c>
      <c r="C140" s="776">
        <v>21391.149990217666</v>
      </c>
      <c r="D140" s="776">
        <v>15197.605890304305</v>
      </c>
      <c r="E140" s="776">
        <v>1932.704144712667</v>
      </c>
      <c r="F140" s="776">
        <v>480.42602699923924</v>
      </c>
      <c r="G140" s="776">
        <v>510.1809389014802</v>
      </c>
      <c r="H140" s="776">
        <v>66.85588040946915</v>
      </c>
      <c r="I140" s="776">
        <v>71.46119625098858</v>
      </c>
      <c r="J140" s="776">
        <v>1616.8621138982664</v>
      </c>
      <c r="K140" s="776"/>
      <c r="L140" s="776">
        <v>0</v>
      </c>
      <c r="M140" s="776">
        <v>19876.096191476416</v>
      </c>
      <c r="N140" s="776">
        <v>902.2248390261603</v>
      </c>
      <c r="O140" s="776">
        <v>612.8289597150944</v>
      </c>
      <c r="P140" s="777">
        <v>1515.0537987412545</v>
      </c>
    </row>
    <row r="141" spans="1:16" s="67" customFormat="1" ht="20.25">
      <c r="A141" s="447" t="s">
        <v>195</v>
      </c>
      <c r="B141" s="797">
        <f aca="true" t="shared" si="68" ref="B141:J141">B139-B140</f>
        <v>-66.38900000000149</v>
      </c>
      <c r="C141" s="325">
        <f t="shared" si="68"/>
        <v>156.46030282531137</v>
      </c>
      <c r="D141" s="325">
        <f t="shared" si="68"/>
        <v>78.71406412776378</v>
      </c>
      <c r="E141" s="325">
        <f t="shared" si="68"/>
        <v>-36.557145506930965</v>
      </c>
      <c r="F141" s="325">
        <f t="shared" si="68"/>
        <v>-7.805367166093276</v>
      </c>
      <c r="G141" s="325">
        <f t="shared" si="68"/>
        <v>14.816858286102956</v>
      </c>
      <c r="H141" s="325">
        <f t="shared" si="68"/>
        <v>-3.7991743803193287</v>
      </c>
      <c r="I141" s="325">
        <f t="shared" si="68"/>
        <v>-9.915139306095199</v>
      </c>
      <c r="J141" s="325">
        <f t="shared" si="68"/>
        <v>5.223231197877112</v>
      </c>
      <c r="K141" s="325">
        <f aca="true" t="shared" si="69" ref="K141:P141">K139-K140</f>
        <v>6.369155447983145</v>
      </c>
      <c r="L141" s="325">
        <f t="shared" si="69"/>
        <v>0</v>
      </c>
      <c r="M141" s="325">
        <f t="shared" si="69"/>
        <v>47.046482700287015</v>
      </c>
      <c r="N141" s="325">
        <f t="shared" si="69"/>
        <v>70.85188649631391</v>
      </c>
      <c r="O141" s="325">
        <f t="shared" si="69"/>
        <v>38.5619336286959</v>
      </c>
      <c r="P141" s="324">
        <f t="shared" si="69"/>
        <v>109.4138201250098</v>
      </c>
    </row>
    <row r="142" spans="1:16" s="67" customFormat="1" ht="21" thickBot="1">
      <c r="A142" s="447" t="s">
        <v>196</v>
      </c>
      <c r="B142" s="797">
        <f>+B139/B140*100</f>
        <v>97.96307586007566</v>
      </c>
      <c r="C142" s="325">
        <f aca="true" t="shared" si="70" ref="C142:J142">+C139/C140*100</f>
        <v>100.73142539272952</v>
      </c>
      <c r="D142" s="325">
        <f t="shared" si="70"/>
        <v>100.51793726390801</v>
      </c>
      <c r="E142" s="325">
        <f t="shared" si="70"/>
        <v>98.10849758836908</v>
      </c>
      <c r="F142" s="325">
        <f t="shared" si="70"/>
        <v>98.3753238318819</v>
      </c>
      <c r="G142" s="325">
        <f t="shared" si="70"/>
        <v>102.90423595950224</v>
      </c>
      <c r="H142" s="325">
        <f t="shared" si="70"/>
        <v>94.31736691364964</v>
      </c>
      <c r="I142" s="325">
        <f t="shared" si="70"/>
        <v>86.12514227823603</v>
      </c>
      <c r="J142" s="325">
        <f t="shared" si="70"/>
        <v>100.32304741096839</v>
      </c>
      <c r="K142" s="325">
        <v>0</v>
      </c>
      <c r="L142" s="325">
        <v>0</v>
      </c>
      <c r="M142" s="325">
        <f>+M139/M140*100</f>
        <v>100.23669880768871</v>
      </c>
      <c r="N142" s="325">
        <f>+N139/N140*100</f>
        <v>107.85301882985064</v>
      </c>
      <c r="O142" s="325">
        <f>+O139/O140*100</f>
        <v>106.29244636980333</v>
      </c>
      <c r="P142" s="324">
        <f>+P139/P140*100</f>
        <v>107.22177788114942</v>
      </c>
    </row>
    <row r="143" spans="1:16" s="70" customFormat="1" ht="34.5" hidden="1" thickBot="1">
      <c r="A143" s="514" t="s">
        <v>63</v>
      </c>
      <c r="B143" s="812"/>
      <c r="C143" s="790"/>
      <c r="D143" s="790"/>
      <c r="E143" s="790"/>
      <c r="F143" s="790"/>
      <c r="G143" s="790"/>
      <c r="H143" s="790"/>
      <c r="I143" s="790"/>
      <c r="J143" s="790"/>
      <c r="K143" s="783"/>
      <c r="L143" s="790"/>
      <c r="M143" s="790"/>
      <c r="N143" s="790"/>
      <c r="O143" s="790"/>
      <c r="P143" s="492"/>
    </row>
    <row r="144" spans="1:16" s="65" customFormat="1" ht="21" hidden="1" thickBot="1">
      <c r="A144" s="515" t="s">
        <v>94</v>
      </c>
      <c r="B144" s="813"/>
      <c r="C144" s="350"/>
      <c r="D144" s="350"/>
      <c r="E144" s="350"/>
      <c r="F144" s="350"/>
      <c r="G144" s="350"/>
      <c r="H144" s="350"/>
      <c r="I144" s="350"/>
      <c r="J144" s="350"/>
      <c r="K144" s="342"/>
      <c r="L144" s="350"/>
      <c r="M144" s="350"/>
      <c r="N144" s="350"/>
      <c r="O144" s="350"/>
      <c r="P144" s="493">
        <v>9.3</v>
      </c>
    </row>
    <row r="145" spans="1:16" s="65" customFormat="1" ht="21" hidden="1" thickBot="1">
      <c r="A145" s="516" t="s">
        <v>94</v>
      </c>
      <c r="B145" s="813"/>
      <c r="C145" s="350"/>
      <c r="D145" s="350"/>
      <c r="E145" s="350"/>
      <c r="F145" s="350"/>
      <c r="G145" s="350"/>
      <c r="H145" s="350"/>
      <c r="I145" s="350"/>
      <c r="J145" s="350"/>
      <c r="K145" s="342"/>
      <c r="L145" s="350"/>
      <c r="M145" s="350"/>
      <c r="N145" s="350"/>
      <c r="O145" s="350"/>
      <c r="P145" s="493">
        <v>9.3</v>
      </c>
    </row>
    <row r="146" spans="1:16" s="67" customFormat="1" ht="21" hidden="1" thickBot="1">
      <c r="A146" s="517" t="s">
        <v>92</v>
      </c>
      <c r="B146" s="797">
        <f aca="true" t="shared" si="71" ref="B146:O146">+B144-B145</f>
        <v>0</v>
      </c>
      <c r="C146" s="352">
        <f t="shared" si="71"/>
        <v>0</v>
      </c>
      <c r="D146" s="352">
        <f t="shared" si="71"/>
        <v>0</v>
      </c>
      <c r="E146" s="352">
        <f t="shared" si="71"/>
        <v>0</v>
      </c>
      <c r="F146" s="352">
        <f t="shared" si="71"/>
        <v>0</v>
      </c>
      <c r="G146" s="352">
        <f t="shared" si="71"/>
        <v>0</v>
      </c>
      <c r="H146" s="352">
        <f t="shared" si="71"/>
        <v>0</v>
      </c>
      <c r="I146" s="352">
        <f t="shared" si="71"/>
        <v>0</v>
      </c>
      <c r="J146" s="352">
        <f t="shared" si="71"/>
        <v>0</v>
      </c>
      <c r="K146" s="333"/>
      <c r="L146" s="352">
        <f t="shared" si="71"/>
        <v>0</v>
      </c>
      <c r="M146" s="352">
        <f t="shared" si="71"/>
        <v>0</v>
      </c>
      <c r="N146" s="352">
        <f t="shared" si="71"/>
        <v>0</v>
      </c>
      <c r="O146" s="352">
        <f t="shared" si="71"/>
        <v>0</v>
      </c>
      <c r="P146" s="494"/>
    </row>
    <row r="147" spans="1:16" s="67" customFormat="1" ht="21" hidden="1" thickBot="1">
      <c r="A147" s="817" t="s">
        <v>93</v>
      </c>
      <c r="B147" s="798" t="e">
        <f aca="true" t="shared" si="72" ref="B147:O147">+B144/B145*100</f>
        <v>#DIV/0!</v>
      </c>
      <c r="C147" s="477" t="e">
        <f t="shared" si="72"/>
        <v>#DIV/0!</v>
      </c>
      <c r="D147" s="477" t="e">
        <f t="shared" si="72"/>
        <v>#DIV/0!</v>
      </c>
      <c r="E147" s="477" t="e">
        <f t="shared" si="72"/>
        <v>#DIV/0!</v>
      </c>
      <c r="F147" s="477" t="e">
        <f t="shared" si="72"/>
        <v>#DIV/0!</v>
      </c>
      <c r="G147" s="477" t="e">
        <f t="shared" si="72"/>
        <v>#DIV/0!</v>
      </c>
      <c r="H147" s="477" t="e">
        <f t="shared" si="72"/>
        <v>#DIV/0!</v>
      </c>
      <c r="I147" s="477" t="e">
        <f t="shared" si="72"/>
        <v>#DIV/0!</v>
      </c>
      <c r="J147" s="477" t="e">
        <f t="shared" si="72"/>
        <v>#DIV/0!</v>
      </c>
      <c r="K147" s="478"/>
      <c r="L147" s="477" t="e">
        <f t="shared" si="72"/>
        <v>#DIV/0!</v>
      </c>
      <c r="M147" s="477" t="e">
        <f t="shared" si="72"/>
        <v>#DIV/0!</v>
      </c>
      <c r="N147" s="477" t="e">
        <f t="shared" si="72"/>
        <v>#DIV/0!</v>
      </c>
      <c r="O147" s="477" t="e">
        <f t="shared" si="72"/>
        <v>#DIV/0!</v>
      </c>
      <c r="P147" s="495"/>
    </row>
    <row r="148" spans="1:16" s="70" customFormat="1" ht="34.5" thickBot="1">
      <c r="A148" s="511" t="s">
        <v>107</v>
      </c>
      <c r="B148" s="799"/>
      <c r="C148" s="473"/>
      <c r="D148" s="473"/>
      <c r="E148" s="473"/>
      <c r="F148" s="473"/>
      <c r="G148" s="473"/>
      <c r="H148" s="473"/>
      <c r="I148" s="473"/>
      <c r="J148" s="473"/>
      <c r="K148" s="473"/>
      <c r="L148" s="473"/>
      <c r="M148" s="473"/>
      <c r="N148" s="473"/>
      <c r="O148" s="473"/>
      <c r="P148" s="475"/>
    </row>
    <row r="149" spans="1:16" s="65" customFormat="1" ht="20.25">
      <c r="A149" s="512" t="s">
        <v>193</v>
      </c>
      <c r="B149" s="767">
        <v>993.6120000000001</v>
      </c>
      <c r="C149" s="768">
        <v>24017.886089674175</v>
      </c>
      <c r="D149" s="768">
        <v>19443.30382483303</v>
      </c>
      <c r="E149" s="768">
        <v>2036.584870821474</v>
      </c>
      <c r="F149" s="768">
        <v>598.658228765353</v>
      </c>
      <c r="G149" s="768">
        <v>6.613413149868022</v>
      </c>
      <c r="H149" s="768">
        <v>0</v>
      </c>
      <c r="I149" s="768">
        <v>0.08604968539027306</v>
      </c>
      <c r="J149" s="768">
        <v>2.0923660342266395</v>
      </c>
      <c r="K149" s="768">
        <v>2.0831404344284623</v>
      </c>
      <c r="L149" s="768">
        <v>0</v>
      </c>
      <c r="M149" s="768">
        <v>22089.421893723767</v>
      </c>
      <c r="N149" s="768">
        <v>1406.320408100278</v>
      </c>
      <c r="O149" s="768">
        <v>522.1437878501197</v>
      </c>
      <c r="P149" s="770">
        <v>1928.4641959503974</v>
      </c>
    </row>
    <row r="150" spans="1:16" s="65" customFormat="1" ht="20.25">
      <c r="A150" s="446" t="s">
        <v>194</v>
      </c>
      <c r="B150" s="802">
        <v>978.707</v>
      </c>
      <c r="C150" s="776">
        <v>24082.192457327208</v>
      </c>
      <c r="D150" s="776">
        <v>19440.333862262494</v>
      </c>
      <c r="E150" s="776">
        <v>2040.5533355062687</v>
      </c>
      <c r="F150" s="776">
        <v>597.5232287770159</v>
      </c>
      <c r="G150" s="776">
        <v>4.391167802689332</v>
      </c>
      <c r="H150" s="776">
        <v>0</v>
      </c>
      <c r="I150" s="776">
        <v>0</v>
      </c>
      <c r="J150" s="776">
        <v>8.4155251094897</v>
      </c>
      <c r="K150" s="776"/>
      <c r="L150" s="776">
        <v>0</v>
      </c>
      <c r="M150" s="776">
        <v>22091.217119457953</v>
      </c>
      <c r="N150" s="776">
        <v>1322.3555841193197</v>
      </c>
      <c r="O150" s="776">
        <v>668.6197537499309</v>
      </c>
      <c r="P150" s="777">
        <v>1990.9753378692506</v>
      </c>
    </row>
    <row r="151" spans="1:16" s="67" customFormat="1" ht="20.25">
      <c r="A151" s="447" t="s">
        <v>195</v>
      </c>
      <c r="B151" s="797">
        <f aca="true" t="shared" si="73" ref="B151:J151">B149-B150</f>
        <v>14.905000000000086</v>
      </c>
      <c r="C151" s="325">
        <f t="shared" si="73"/>
        <v>-64.3063676530328</v>
      </c>
      <c r="D151" s="325">
        <f t="shared" si="73"/>
        <v>2.969962570536154</v>
      </c>
      <c r="E151" s="325">
        <f t="shared" si="73"/>
        <v>-3.9684646847947533</v>
      </c>
      <c r="F151" s="325">
        <f t="shared" si="73"/>
        <v>1.1349999883370856</v>
      </c>
      <c r="G151" s="325">
        <f t="shared" si="73"/>
        <v>2.2222453471786903</v>
      </c>
      <c r="H151" s="325">
        <f t="shared" si="73"/>
        <v>0</v>
      </c>
      <c r="I151" s="325">
        <f t="shared" si="73"/>
        <v>0.08604968539027306</v>
      </c>
      <c r="J151" s="325">
        <f t="shared" si="73"/>
        <v>-6.32315907526306</v>
      </c>
      <c r="K151" s="325">
        <f aca="true" t="shared" si="74" ref="K151:P151">K149-K150</f>
        <v>2.0831404344284623</v>
      </c>
      <c r="L151" s="325">
        <f t="shared" si="74"/>
        <v>0</v>
      </c>
      <c r="M151" s="325">
        <f t="shared" si="74"/>
        <v>-1.7952257341858058</v>
      </c>
      <c r="N151" s="325">
        <f t="shared" si="74"/>
        <v>83.96482398095827</v>
      </c>
      <c r="O151" s="325">
        <f t="shared" si="74"/>
        <v>-146.47596589981117</v>
      </c>
      <c r="P151" s="324">
        <f t="shared" si="74"/>
        <v>-62.51114191885313</v>
      </c>
    </row>
    <row r="152" spans="1:16" s="67" customFormat="1" ht="21" thickBot="1">
      <c r="A152" s="764" t="s">
        <v>196</v>
      </c>
      <c r="B152" s="798">
        <f>+B149/B150*100</f>
        <v>101.52292769950557</v>
      </c>
      <c r="C152" s="476">
        <f aca="true" t="shared" si="75" ref="C152:J152">+C149/C150*100</f>
        <v>99.73297129085327</v>
      </c>
      <c r="D152" s="476">
        <f t="shared" si="75"/>
        <v>100.01527732286688</v>
      </c>
      <c r="E152" s="476">
        <f t="shared" si="75"/>
        <v>99.80552016868454</v>
      </c>
      <c r="F152" s="476">
        <f t="shared" si="75"/>
        <v>100.18995077240096</v>
      </c>
      <c r="G152" s="476">
        <f t="shared" si="75"/>
        <v>150.60716071514497</v>
      </c>
      <c r="H152" s="476">
        <v>0</v>
      </c>
      <c r="I152" s="476">
        <v>0</v>
      </c>
      <c r="J152" s="476">
        <f t="shared" si="75"/>
        <v>24.86316667117064</v>
      </c>
      <c r="K152" s="476">
        <v>0</v>
      </c>
      <c r="L152" s="476">
        <v>0</v>
      </c>
      <c r="M152" s="476">
        <f>+M149/M150*100</f>
        <v>99.99187357706695</v>
      </c>
      <c r="N152" s="476">
        <f>+N149/N150*100</f>
        <v>106.34964036824319</v>
      </c>
      <c r="O152" s="476">
        <f>+O149/O150*100</f>
        <v>78.09278516252238</v>
      </c>
      <c r="P152" s="484">
        <f>+P149/P150*100</f>
        <v>96.86027542733136</v>
      </c>
    </row>
    <row r="153" spans="1:16" s="142" customFormat="1" ht="34.5" thickBot="1">
      <c r="A153" s="496" t="s">
        <v>122</v>
      </c>
      <c r="B153" s="799"/>
      <c r="C153" s="473"/>
      <c r="D153" s="473"/>
      <c r="E153" s="473"/>
      <c r="F153" s="473"/>
      <c r="G153" s="473"/>
      <c r="H153" s="473"/>
      <c r="I153" s="473"/>
      <c r="J153" s="473"/>
      <c r="K153" s="473"/>
      <c r="L153" s="473"/>
      <c r="M153" s="473"/>
      <c r="N153" s="473"/>
      <c r="O153" s="473"/>
      <c r="P153" s="475"/>
    </row>
    <row r="154" spans="1:16" s="144" customFormat="1" ht="20.25">
      <c r="A154" s="512" t="s">
        <v>193</v>
      </c>
      <c r="B154" s="767">
        <v>20966.836999999927</v>
      </c>
      <c r="C154" s="768">
        <v>13544.949181732449</v>
      </c>
      <c r="D154" s="768">
        <v>11929.479126171278</v>
      </c>
      <c r="E154" s="768">
        <v>387.6668426429801</v>
      </c>
      <c r="F154" s="768">
        <v>337.7242992509261</v>
      </c>
      <c r="G154" s="768">
        <v>1.0374319534542449</v>
      </c>
      <c r="H154" s="768">
        <v>0</v>
      </c>
      <c r="I154" s="768">
        <v>6.326586122646944</v>
      </c>
      <c r="J154" s="768">
        <v>8.466680024268834</v>
      </c>
      <c r="K154" s="768">
        <v>0</v>
      </c>
      <c r="L154" s="768">
        <v>0</v>
      </c>
      <c r="M154" s="768">
        <v>12670.700966165556</v>
      </c>
      <c r="N154" s="768">
        <v>508.3289704911965</v>
      </c>
      <c r="O154" s="768">
        <v>365.9192450757684</v>
      </c>
      <c r="P154" s="770">
        <v>874.248215566965</v>
      </c>
    </row>
    <row r="155" spans="1:16" s="144" customFormat="1" ht="20.25">
      <c r="A155" s="446" t="s">
        <v>194</v>
      </c>
      <c r="B155" s="802">
        <v>20766.99699999991</v>
      </c>
      <c r="C155" s="776">
        <v>13347.909650425976</v>
      </c>
      <c r="D155" s="776">
        <v>11878.421259783865</v>
      </c>
      <c r="E155" s="776">
        <v>356.55948875676916</v>
      </c>
      <c r="F155" s="776">
        <v>335.75920164737266</v>
      </c>
      <c r="G155" s="776">
        <v>1.2072681155264502</v>
      </c>
      <c r="H155" s="776">
        <v>0</v>
      </c>
      <c r="I155" s="776">
        <v>6.600031450543085</v>
      </c>
      <c r="J155" s="776">
        <v>7.769009645448534</v>
      </c>
      <c r="K155" s="776"/>
      <c r="L155" s="776">
        <v>0</v>
      </c>
      <c r="M155" s="776">
        <v>12586.316259399524</v>
      </c>
      <c r="N155" s="776">
        <v>464.9665925859882</v>
      </c>
      <c r="O155" s="776">
        <v>296.6267984404948</v>
      </c>
      <c r="P155" s="777">
        <v>761.593391026483</v>
      </c>
    </row>
    <row r="156" spans="1:16" s="145" customFormat="1" ht="20.25">
      <c r="A156" s="447" t="s">
        <v>195</v>
      </c>
      <c r="B156" s="797">
        <f aca="true" t="shared" si="76" ref="B156:J156">B154-B155</f>
        <v>199.84000000001834</v>
      </c>
      <c r="C156" s="325">
        <f t="shared" si="76"/>
        <v>197.03953130647278</v>
      </c>
      <c r="D156" s="325">
        <f t="shared" si="76"/>
        <v>51.057866387413014</v>
      </c>
      <c r="E156" s="325">
        <f t="shared" si="76"/>
        <v>31.107353886210944</v>
      </c>
      <c r="F156" s="325">
        <f t="shared" si="76"/>
        <v>1.9650976035534313</v>
      </c>
      <c r="G156" s="325">
        <f t="shared" si="76"/>
        <v>-0.1698361620722053</v>
      </c>
      <c r="H156" s="325">
        <f t="shared" si="76"/>
        <v>0</v>
      </c>
      <c r="I156" s="325">
        <f t="shared" si="76"/>
        <v>-0.27344532789614107</v>
      </c>
      <c r="J156" s="325">
        <f t="shared" si="76"/>
        <v>0.6976703788203</v>
      </c>
      <c r="K156" s="325">
        <f aca="true" t="shared" si="77" ref="K156:P156">K154-K155</f>
        <v>0</v>
      </c>
      <c r="L156" s="325">
        <f t="shared" si="77"/>
        <v>0</v>
      </c>
      <c r="M156" s="325">
        <f t="shared" si="77"/>
        <v>84.38470676603174</v>
      </c>
      <c r="N156" s="325">
        <f t="shared" si="77"/>
        <v>43.36237790520829</v>
      </c>
      <c r="O156" s="325">
        <f t="shared" si="77"/>
        <v>69.29244663527362</v>
      </c>
      <c r="P156" s="324">
        <f t="shared" si="77"/>
        <v>112.65482454048197</v>
      </c>
    </row>
    <row r="157" spans="1:16" s="145" customFormat="1" ht="21" thickBot="1">
      <c r="A157" s="448" t="s">
        <v>196</v>
      </c>
      <c r="B157" s="814">
        <f>+B154/B155*100</f>
        <v>100.96229608931912</v>
      </c>
      <c r="C157" s="323">
        <f aca="true" t="shared" si="78" ref="C157:J157">+C154/C155*100</f>
        <v>101.47618268677886</v>
      </c>
      <c r="D157" s="323">
        <f t="shared" si="78"/>
        <v>100.42983714140765</v>
      </c>
      <c r="E157" s="323">
        <f t="shared" si="78"/>
        <v>108.72430965017206</v>
      </c>
      <c r="F157" s="323">
        <f t="shared" si="78"/>
        <v>100.58526991781964</v>
      </c>
      <c r="G157" s="323">
        <f t="shared" si="78"/>
        <v>85.93219187287612</v>
      </c>
      <c r="H157" s="323">
        <v>0</v>
      </c>
      <c r="I157" s="323">
        <f t="shared" si="78"/>
        <v>95.85690871406922</v>
      </c>
      <c r="J157" s="323">
        <f t="shared" si="78"/>
        <v>108.98017135593376</v>
      </c>
      <c r="K157" s="323">
        <v>0</v>
      </c>
      <c r="L157" s="323">
        <v>0</v>
      </c>
      <c r="M157" s="323">
        <f>+M154/M155*100</f>
        <v>100.67044800898763</v>
      </c>
      <c r="N157" s="323">
        <f>+N154/N155*100</f>
        <v>109.32591257020022</v>
      </c>
      <c r="O157" s="323">
        <f>+O154/O155*100</f>
        <v>123.36014378996647</v>
      </c>
      <c r="P157" s="322">
        <f>+P154/P155*100</f>
        <v>114.79199082710588</v>
      </c>
    </row>
    <row r="158" spans="1:16" s="70" customFormat="1" ht="33.75" hidden="1">
      <c r="A158" s="791" t="s">
        <v>64</v>
      </c>
      <c r="B158" s="326"/>
      <c r="C158" s="348"/>
      <c r="D158" s="348"/>
      <c r="E158" s="348"/>
      <c r="F158" s="348"/>
      <c r="G158" s="348"/>
      <c r="H158" s="348"/>
      <c r="I158" s="348"/>
      <c r="J158" s="348"/>
      <c r="K158" s="327"/>
      <c r="L158" s="348"/>
      <c r="M158" s="348"/>
      <c r="N158" s="348"/>
      <c r="O158" s="462"/>
      <c r="P158" s="781"/>
    </row>
    <row r="159" spans="1:16" s="65" customFormat="1" ht="20.25" hidden="1">
      <c r="A159" s="124" t="s">
        <v>94</v>
      </c>
      <c r="B159" s="344"/>
      <c r="C159" s="349"/>
      <c r="D159" s="349"/>
      <c r="E159" s="349"/>
      <c r="F159" s="349"/>
      <c r="G159" s="349"/>
      <c r="H159" s="349"/>
      <c r="I159" s="349"/>
      <c r="J159" s="349"/>
      <c r="K159" s="183"/>
      <c r="L159" s="349"/>
      <c r="M159" s="349"/>
      <c r="N159" s="349"/>
      <c r="O159" s="463"/>
      <c r="P159" s="471"/>
    </row>
    <row r="160" spans="1:16" s="65" customFormat="1" ht="20.25" hidden="1">
      <c r="A160" s="126" t="s">
        <v>94</v>
      </c>
      <c r="B160" s="345"/>
      <c r="C160" s="350"/>
      <c r="D160" s="350"/>
      <c r="E160" s="350"/>
      <c r="F160" s="350"/>
      <c r="G160" s="350"/>
      <c r="H160" s="350"/>
      <c r="I160" s="350"/>
      <c r="J160" s="350"/>
      <c r="K160" s="342"/>
      <c r="L160" s="350"/>
      <c r="M160" s="350"/>
      <c r="N160" s="350"/>
      <c r="O160" s="464"/>
      <c r="P160" s="471"/>
    </row>
    <row r="161" spans="1:16" s="67" customFormat="1" ht="20.25" hidden="1">
      <c r="A161" s="127" t="s">
        <v>92</v>
      </c>
      <c r="B161" s="325">
        <f aca="true" t="shared" si="79" ref="B161:O161">+B159-B160</f>
        <v>0</v>
      </c>
      <c r="C161" s="352">
        <f t="shared" si="79"/>
        <v>0</v>
      </c>
      <c r="D161" s="352">
        <f t="shared" si="79"/>
        <v>0</v>
      </c>
      <c r="E161" s="352">
        <f t="shared" si="79"/>
        <v>0</v>
      </c>
      <c r="F161" s="352">
        <f t="shared" si="79"/>
        <v>0</v>
      </c>
      <c r="G161" s="352">
        <f t="shared" si="79"/>
        <v>0</v>
      </c>
      <c r="H161" s="352">
        <f t="shared" si="79"/>
        <v>0</v>
      </c>
      <c r="I161" s="352">
        <f t="shared" si="79"/>
        <v>0</v>
      </c>
      <c r="J161" s="352">
        <f t="shared" si="79"/>
        <v>0</v>
      </c>
      <c r="K161" s="333"/>
      <c r="L161" s="352">
        <f t="shared" si="79"/>
        <v>0</v>
      </c>
      <c r="M161" s="352">
        <f t="shared" si="79"/>
        <v>0</v>
      </c>
      <c r="N161" s="352">
        <f t="shared" si="79"/>
        <v>0</v>
      </c>
      <c r="O161" s="465">
        <f t="shared" si="79"/>
        <v>0</v>
      </c>
      <c r="P161" s="472"/>
    </row>
    <row r="162" spans="1:16" s="67" customFormat="1" ht="21" hidden="1" thickBot="1">
      <c r="A162" s="128" t="s">
        <v>93</v>
      </c>
      <c r="B162" s="323" t="e">
        <f aca="true" t="shared" si="80" ref="B162:O162">+B159/B160*100</f>
        <v>#DIV/0!</v>
      </c>
      <c r="C162" s="353" t="e">
        <f t="shared" si="80"/>
        <v>#DIV/0!</v>
      </c>
      <c r="D162" s="353" t="e">
        <f t="shared" si="80"/>
        <v>#DIV/0!</v>
      </c>
      <c r="E162" s="353" t="e">
        <f t="shared" si="80"/>
        <v>#DIV/0!</v>
      </c>
      <c r="F162" s="353" t="e">
        <f t="shared" si="80"/>
        <v>#DIV/0!</v>
      </c>
      <c r="G162" s="353" t="e">
        <f t="shared" si="80"/>
        <v>#DIV/0!</v>
      </c>
      <c r="H162" s="353" t="e">
        <f t="shared" si="80"/>
        <v>#DIV/0!</v>
      </c>
      <c r="I162" s="353" t="e">
        <f t="shared" si="80"/>
        <v>#DIV/0!</v>
      </c>
      <c r="J162" s="353" t="e">
        <f t="shared" si="80"/>
        <v>#DIV/0!</v>
      </c>
      <c r="K162" s="335"/>
      <c r="L162" s="353" t="e">
        <f t="shared" si="80"/>
        <v>#DIV/0!</v>
      </c>
      <c r="M162" s="353" t="e">
        <f t="shared" si="80"/>
        <v>#DIV/0!</v>
      </c>
      <c r="N162" s="353" t="e">
        <f t="shared" si="80"/>
        <v>#DIV/0!</v>
      </c>
      <c r="O162" s="466" t="e">
        <f t="shared" si="80"/>
        <v>#DIV/0!</v>
      </c>
      <c r="P162" s="472"/>
    </row>
    <row r="163" spans="1:16" s="70" customFormat="1" ht="33.75" hidden="1">
      <c r="A163" s="123" t="s">
        <v>65</v>
      </c>
      <c r="B163" s="326"/>
      <c r="C163" s="348"/>
      <c r="D163" s="348"/>
      <c r="E163" s="348"/>
      <c r="F163" s="348"/>
      <c r="G163" s="348"/>
      <c r="H163" s="348"/>
      <c r="I163" s="348"/>
      <c r="J163" s="348"/>
      <c r="K163" s="327"/>
      <c r="L163" s="348"/>
      <c r="M163" s="348"/>
      <c r="N163" s="348"/>
      <c r="O163" s="462"/>
      <c r="P163" s="470"/>
    </row>
    <row r="164" spans="1:16" s="65" customFormat="1" ht="20.25" hidden="1">
      <c r="A164" s="124" t="s">
        <v>94</v>
      </c>
      <c r="B164" s="344"/>
      <c r="C164" s="349"/>
      <c r="D164" s="349"/>
      <c r="E164" s="349"/>
      <c r="F164" s="349"/>
      <c r="G164" s="349"/>
      <c r="H164" s="349"/>
      <c r="I164" s="349"/>
      <c r="J164" s="349"/>
      <c r="K164" s="183"/>
      <c r="L164" s="349"/>
      <c r="M164" s="349"/>
      <c r="N164" s="349"/>
      <c r="O164" s="463"/>
      <c r="P164" s="471">
        <v>22.1</v>
      </c>
    </row>
    <row r="165" spans="1:16" s="65" customFormat="1" ht="20.25" hidden="1">
      <c r="A165" s="126" t="s">
        <v>94</v>
      </c>
      <c r="B165" s="345"/>
      <c r="C165" s="350"/>
      <c r="D165" s="350"/>
      <c r="E165" s="350"/>
      <c r="F165" s="350"/>
      <c r="G165" s="350"/>
      <c r="H165" s="350"/>
      <c r="I165" s="350"/>
      <c r="J165" s="350"/>
      <c r="K165" s="342"/>
      <c r="L165" s="350"/>
      <c r="M165" s="350"/>
      <c r="N165" s="350"/>
      <c r="O165" s="464"/>
      <c r="P165" s="471">
        <v>22.1</v>
      </c>
    </row>
    <row r="166" spans="1:16" s="67" customFormat="1" ht="20.25" hidden="1">
      <c r="A166" s="127" t="s">
        <v>92</v>
      </c>
      <c r="B166" s="325">
        <f aca="true" t="shared" si="81" ref="B166:O166">+B164-B165</f>
        <v>0</v>
      </c>
      <c r="C166" s="352">
        <f t="shared" si="81"/>
        <v>0</v>
      </c>
      <c r="D166" s="352">
        <f t="shared" si="81"/>
        <v>0</v>
      </c>
      <c r="E166" s="352">
        <f t="shared" si="81"/>
        <v>0</v>
      </c>
      <c r="F166" s="352">
        <f t="shared" si="81"/>
        <v>0</v>
      </c>
      <c r="G166" s="352">
        <f t="shared" si="81"/>
        <v>0</v>
      </c>
      <c r="H166" s="352">
        <f t="shared" si="81"/>
        <v>0</v>
      </c>
      <c r="I166" s="352">
        <f t="shared" si="81"/>
        <v>0</v>
      </c>
      <c r="J166" s="352">
        <f t="shared" si="81"/>
        <v>0</v>
      </c>
      <c r="K166" s="333"/>
      <c r="L166" s="352">
        <f t="shared" si="81"/>
        <v>0</v>
      </c>
      <c r="M166" s="352">
        <f t="shared" si="81"/>
        <v>0</v>
      </c>
      <c r="N166" s="352">
        <f t="shared" si="81"/>
        <v>0</v>
      </c>
      <c r="O166" s="465">
        <f t="shared" si="81"/>
        <v>0</v>
      </c>
      <c r="P166" s="472"/>
    </row>
    <row r="167" spans="1:16" s="67" customFormat="1" ht="21" hidden="1" thickBot="1">
      <c r="A167" s="128" t="s">
        <v>93</v>
      </c>
      <c r="B167" s="323" t="e">
        <f aca="true" t="shared" si="82" ref="B167:O167">+B164/B165*100</f>
        <v>#DIV/0!</v>
      </c>
      <c r="C167" s="353" t="e">
        <f t="shared" si="82"/>
        <v>#DIV/0!</v>
      </c>
      <c r="D167" s="353" t="e">
        <f t="shared" si="82"/>
        <v>#DIV/0!</v>
      </c>
      <c r="E167" s="353" t="e">
        <f t="shared" si="82"/>
        <v>#DIV/0!</v>
      </c>
      <c r="F167" s="353" t="e">
        <f t="shared" si="82"/>
        <v>#DIV/0!</v>
      </c>
      <c r="G167" s="353" t="e">
        <f t="shared" si="82"/>
        <v>#DIV/0!</v>
      </c>
      <c r="H167" s="353" t="e">
        <f t="shared" si="82"/>
        <v>#DIV/0!</v>
      </c>
      <c r="I167" s="353" t="e">
        <f t="shared" si="82"/>
        <v>#DIV/0!</v>
      </c>
      <c r="J167" s="353" t="e">
        <f t="shared" si="82"/>
        <v>#DIV/0!</v>
      </c>
      <c r="K167" s="335"/>
      <c r="L167" s="353" t="e">
        <f t="shared" si="82"/>
        <v>#DIV/0!</v>
      </c>
      <c r="M167" s="353" t="e">
        <f t="shared" si="82"/>
        <v>#DIV/0!</v>
      </c>
      <c r="N167" s="353" t="e">
        <f t="shared" si="82"/>
        <v>#DIV/0!</v>
      </c>
      <c r="O167" s="466" t="e">
        <f t="shared" si="82"/>
        <v>#DIV/0!</v>
      </c>
      <c r="P167" s="472"/>
    </row>
    <row r="168" spans="1:16" s="159" customFormat="1" ht="33.75" hidden="1">
      <c r="A168" s="158" t="s">
        <v>66</v>
      </c>
      <c r="B168" s="328"/>
      <c r="C168" s="328"/>
      <c r="D168" s="328"/>
      <c r="E168" s="328"/>
      <c r="F168" s="328"/>
      <c r="G168" s="328"/>
      <c r="H168" s="328"/>
      <c r="I168" s="328"/>
      <c r="J168" s="328"/>
      <c r="K168" s="327"/>
      <c r="L168" s="328"/>
      <c r="M168" s="328"/>
      <c r="N168" s="328"/>
      <c r="O168" s="457"/>
      <c r="P168" s="467"/>
    </row>
    <row r="169" spans="1:16" s="162" customFormat="1" ht="20.25" hidden="1">
      <c r="A169" s="160" t="s">
        <v>120</v>
      </c>
      <c r="B169" s="329">
        <v>0</v>
      </c>
      <c r="C169" s="330">
        <v>0</v>
      </c>
      <c r="D169" s="330">
        <v>0</v>
      </c>
      <c r="E169" s="330">
        <v>0</v>
      </c>
      <c r="F169" s="330">
        <v>0</v>
      </c>
      <c r="G169" s="330">
        <v>0</v>
      </c>
      <c r="H169" s="330">
        <v>0</v>
      </c>
      <c r="I169" s="330">
        <v>0</v>
      </c>
      <c r="J169" s="330">
        <v>0</v>
      </c>
      <c r="K169" s="183"/>
      <c r="L169" s="330">
        <v>0</v>
      </c>
      <c r="M169" s="330">
        <v>0</v>
      </c>
      <c r="N169" s="330">
        <v>0</v>
      </c>
      <c r="O169" s="458">
        <v>0</v>
      </c>
      <c r="P169" s="468"/>
    </row>
    <row r="170" spans="1:16" s="162" customFormat="1" ht="20.25" hidden="1">
      <c r="A170" s="163" t="s">
        <v>116</v>
      </c>
      <c r="B170" s="340">
        <v>0.04</v>
      </c>
      <c r="C170" s="341">
        <v>804167</v>
      </c>
      <c r="D170" s="341">
        <v>520650</v>
      </c>
      <c r="E170" s="341">
        <v>0</v>
      </c>
      <c r="F170" s="341">
        <v>0</v>
      </c>
      <c r="G170" s="341">
        <v>0</v>
      </c>
      <c r="H170" s="341">
        <v>0</v>
      </c>
      <c r="I170" s="341">
        <v>0</v>
      </c>
      <c r="J170" s="341">
        <v>0</v>
      </c>
      <c r="K170" s="342"/>
      <c r="L170" s="341">
        <v>520650</v>
      </c>
      <c r="M170" s="341">
        <v>0</v>
      </c>
      <c r="N170" s="341">
        <v>283517</v>
      </c>
      <c r="O170" s="461">
        <v>283517</v>
      </c>
      <c r="P170" s="468"/>
    </row>
    <row r="171" spans="1:16" s="165" customFormat="1" ht="20.25" hidden="1">
      <c r="A171" s="164" t="s">
        <v>118</v>
      </c>
      <c r="B171" s="331">
        <f aca="true" t="shared" si="83" ref="B171:O171">+B169-B170</f>
        <v>-0.04</v>
      </c>
      <c r="C171" s="332">
        <f t="shared" si="83"/>
        <v>-804167</v>
      </c>
      <c r="D171" s="332">
        <f t="shared" si="83"/>
        <v>-520650</v>
      </c>
      <c r="E171" s="332">
        <f t="shared" si="83"/>
        <v>0</v>
      </c>
      <c r="F171" s="332">
        <f t="shared" si="83"/>
        <v>0</v>
      </c>
      <c r="G171" s="332">
        <f t="shared" si="83"/>
        <v>0</v>
      </c>
      <c r="H171" s="332">
        <f t="shared" si="83"/>
        <v>0</v>
      </c>
      <c r="I171" s="332">
        <f t="shared" si="83"/>
        <v>0</v>
      </c>
      <c r="J171" s="332">
        <f t="shared" si="83"/>
        <v>0</v>
      </c>
      <c r="K171" s="333"/>
      <c r="L171" s="332">
        <f t="shared" si="83"/>
        <v>-520650</v>
      </c>
      <c r="M171" s="332">
        <f t="shared" si="83"/>
        <v>0</v>
      </c>
      <c r="N171" s="332">
        <f t="shared" si="83"/>
        <v>-283517</v>
      </c>
      <c r="O171" s="459">
        <f t="shared" si="83"/>
        <v>-283517</v>
      </c>
      <c r="P171" s="469"/>
    </row>
    <row r="172" spans="1:16" s="165" customFormat="1" ht="21" hidden="1" thickBot="1">
      <c r="A172" s="166" t="s">
        <v>119</v>
      </c>
      <c r="B172" s="334">
        <f aca="true" t="shared" si="84" ref="B172:O172">+B169/B170*100</f>
        <v>0</v>
      </c>
      <c r="C172" s="334">
        <f t="shared" si="84"/>
        <v>0</v>
      </c>
      <c r="D172" s="334">
        <f t="shared" si="84"/>
        <v>0</v>
      </c>
      <c r="E172" s="334" t="e">
        <f t="shared" si="84"/>
        <v>#DIV/0!</v>
      </c>
      <c r="F172" s="334" t="e">
        <f t="shared" si="84"/>
        <v>#DIV/0!</v>
      </c>
      <c r="G172" s="334" t="e">
        <f t="shared" si="84"/>
        <v>#DIV/0!</v>
      </c>
      <c r="H172" s="334" t="e">
        <f t="shared" si="84"/>
        <v>#DIV/0!</v>
      </c>
      <c r="I172" s="334" t="e">
        <f t="shared" si="84"/>
        <v>#DIV/0!</v>
      </c>
      <c r="J172" s="334" t="e">
        <f t="shared" si="84"/>
        <v>#DIV/0!</v>
      </c>
      <c r="K172" s="335"/>
      <c r="L172" s="334">
        <f t="shared" si="84"/>
        <v>0</v>
      </c>
      <c r="M172" s="334" t="e">
        <f t="shared" si="84"/>
        <v>#DIV/0!</v>
      </c>
      <c r="N172" s="334">
        <f t="shared" si="84"/>
        <v>0</v>
      </c>
      <c r="O172" s="460">
        <f t="shared" si="84"/>
        <v>0</v>
      </c>
      <c r="P172" s="469"/>
    </row>
    <row r="173" spans="1:16" s="159" customFormat="1" ht="33.75" hidden="1">
      <c r="A173" s="158" t="s">
        <v>67</v>
      </c>
      <c r="B173" s="328"/>
      <c r="C173" s="328"/>
      <c r="D173" s="328"/>
      <c r="E173" s="328"/>
      <c r="F173" s="328"/>
      <c r="G173" s="328"/>
      <c r="H173" s="328"/>
      <c r="I173" s="328"/>
      <c r="J173" s="328"/>
      <c r="K173" s="327"/>
      <c r="L173" s="328"/>
      <c r="M173" s="328"/>
      <c r="N173" s="328"/>
      <c r="O173" s="457"/>
      <c r="P173" s="467"/>
    </row>
    <row r="174" spans="1:16" s="162" customFormat="1" ht="20.25" hidden="1">
      <c r="A174" s="160" t="s">
        <v>94</v>
      </c>
      <c r="B174" s="329"/>
      <c r="C174" s="330"/>
      <c r="D174" s="330"/>
      <c r="E174" s="330"/>
      <c r="F174" s="330"/>
      <c r="G174" s="330"/>
      <c r="H174" s="330"/>
      <c r="I174" s="330"/>
      <c r="J174" s="330"/>
      <c r="K174" s="183"/>
      <c r="L174" s="330"/>
      <c r="M174" s="330"/>
      <c r="N174" s="330"/>
      <c r="O174" s="458"/>
      <c r="P174" s="468">
        <v>20.3</v>
      </c>
    </row>
    <row r="175" spans="1:16" s="162" customFormat="1" ht="20.25" hidden="1">
      <c r="A175" s="172" t="s">
        <v>94</v>
      </c>
      <c r="B175" s="340"/>
      <c r="C175" s="341"/>
      <c r="D175" s="341"/>
      <c r="E175" s="341"/>
      <c r="F175" s="341"/>
      <c r="G175" s="341"/>
      <c r="H175" s="341"/>
      <c r="I175" s="341"/>
      <c r="J175" s="341"/>
      <c r="K175" s="342"/>
      <c r="L175" s="341"/>
      <c r="M175" s="341"/>
      <c r="N175" s="341"/>
      <c r="O175" s="461"/>
      <c r="P175" s="468">
        <v>20.3</v>
      </c>
    </row>
    <row r="176" spans="1:16" s="165" customFormat="1" ht="20.25" hidden="1">
      <c r="A176" s="164" t="s">
        <v>92</v>
      </c>
      <c r="B176" s="331">
        <f aca="true" t="shared" si="85" ref="B176:O176">+B174-B175</f>
        <v>0</v>
      </c>
      <c r="C176" s="332">
        <f t="shared" si="85"/>
        <v>0</v>
      </c>
      <c r="D176" s="332">
        <f t="shared" si="85"/>
        <v>0</v>
      </c>
      <c r="E176" s="332">
        <f t="shared" si="85"/>
        <v>0</v>
      </c>
      <c r="F176" s="332">
        <f t="shared" si="85"/>
        <v>0</v>
      </c>
      <c r="G176" s="332">
        <f t="shared" si="85"/>
        <v>0</v>
      </c>
      <c r="H176" s="332">
        <f t="shared" si="85"/>
        <v>0</v>
      </c>
      <c r="I176" s="332">
        <f t="shared" si="85"/>
        <v>0</v>
      </c>
      <c r="J176" s="332">
        <f t="shared" si="85"/>
        <v>0</v>
      </c>
      <c r="K176" s="333"/>
      <c r="L176" s="332">
        <f t="shared" si="85"/>
        <v>0</v>
      </c>
      <c r="M176" s="332">
        <f t="shared" si="85"/>
        <v>0</v>
      </c>
      <c r="N176" s="332">
        <f t="shared" si="85"/>
        <v>0</v>
      </c>
      <c r="O176" s="459">
        <f t="shared" si="85"/>
        <v>0</v>
      </c>
      <c r="P176" s="469"/>
    </row>
    <row r="177" spans="1:16" s="165" customFormat="1" ht="21" hidden="1" thickBot="1">
      <c r="A177" s="166" t="s">
        <v>93</v>
      </c>
      <c r="B177" s="334" t="e">
        <f aca="true" t="shared" si="86" ref="B177:O177">+B174/B175*100</f>
        <v>#DIV/0!</v>
      </c>
      <c r="C177" s="334" t="e">
        <f t="shared" si="86"/>
        <v>#DIV/0!</v>
      </c>
      <c r="D177" s="334" t="e">
        <f t="shared" si="86"/>
        <v>#DIV/0!</v>
      </c>
      <c r="E177" s="334" t="e">
        <f t="shared" si="86"/>
        <v>#DIV/0!</v>
      </c>
      <c r="F177" s="334" t="e">
        <f t="shared" si="86"/>
        <v>#DIV/0!</v>
      </c>
      <c r="G177" s="334" t="e">
        <f t="shared" si="86"/>
        <v>#DIV/0!</v>
      </c>
      <c r="H177" s="334" t="e">
        <f t="shared" si="86"/>
        <v>#DIV/0!</v>
      </c>
      <c r="I177" s="334" t="e">
        <f t="shared" si="86"/>
        <v>#DIV/0!</v>
      </c>
      <c r="J177" s="334" t="e">
        <f t="shared" si="86"/>
        <v>#DIV/0!</v>
      </c>
      <c r="K177" s="335"/>
      <c r="L177" s="334" t="e">
        <f t="shared" si="86"/>
        <v>#DIV/0!</v>
      </c>
      <c r="M177" s="334" t="e">
        <f t="shared" si="86"/>
        <v>#DIV/0!</v>
      </c>
      <c r="N177" s="334" t="e">
        <f t="shared" si="86"/>
        <v>#DIV/0!</v>
      </c>
      <c r="O177" s="460" t="e">
        <f t="shared" si="86"/>
        <v>#DIV/0!</v>
      </c>
      <c r="P177" s="469"/>
    </row>
    <row r="178" spans="1:16" s="159" customFormat="1" ht="33.75" hidden="1">
      <c r="A178" s="158" t="s">
        <v>68</v>
      </c>
      <c r="B178" s="328"/>
      <c r="C178" s="328"/>
      <c r="D178" s="328"/>
      <c r="E178" s="328"/>
      <c r="F178" s="328"/>
      <c r="G178" s="328"/>
      <c r="H178" s="328"/>
      <c r="I178" s="328"/>
      <c r="J178" s="328"/>
      <c r="K178" s="327"/>
      <c r="L178" s="328"/>
      <c r="M178" s="328"/>
      <c r="N178" s="328"/>
      <c r="O178" s="457"/>
      <c r="P178" s="467"/>
    </row>
    <row r="179" spans="1:16" s="162" customFormat="1" ht="20.25" hidden="1">
      <c r="A179" s="160" t="s">
        <v>120</v>
      </c>
      <c r="B179" s="329">
        <v>0.3</v>
      </c>
      <c r="C179" s="330">
        <v>26043</v>
      </c>
      <c r="D179" s="330">
        <v>26043</v>
      </c>
      <c r="E179" s="330">
        <v>0</v>
      </c>
      <c r="F179" s="330">
        <v>0</v>
      </c>
      <c r="G179" s="330">
        <v>0</v>
      </c>
      <c r="H179" s="330">
        <v>0</v>
      </c>
      <c r="I179" s="330">
        <v>0</v>
      </c>
      <c r="J179" s="330">
        <v>0</v>
      </c>
      <c r="K179" s="183"/>
      <c r="L179" s="330">
        <v>26043</v>
      </c>
      <c r="M179" s="330">
        <v>0</v>
      </c>
      <c r="N179" s="330">
        <v>0</v>
      </c>
      <c r="O179" s="458">
        <v>0</v>
      </c>
      <c r="P179" s="468"/>
    </row>
    <row r="180" spans="1:16" s="162" customFormat="1" ht="20.25" hidden="1">
      <c r="A180" s="163" t="s">
        <v>116</v>
      </c>
      <c r="B180" s="340">
        <v>0.82</v>
      </c>
      <c r="C180" s="341">
        <v>19989</v>
      </c>
      <c r="D180" s="341">
        <v>11147</v>
      </c>
      <c r="E180" s="341">
        <v>4228</v>
      </c>
      <c r="F180" s="341">
        <v>0</v>
      </c>
      <c r="G180" s="341">
        <v>0</v>
      </c>
      <c r="H180" s="341">
        <v>0</v>
      </c>
      <c r="I180" s="341">
        <v>0</v>
      </c>
      <c r="J180" s="341">
        <v>0</v>
      </c>
      <c r="K180" s="342"/>
      <c r="L180" s="341">
        <v>15375</v>
      </c>
      <c r="M180" s="341">
        <v>0</v>
      </c>
      <c r="N180" s="341">
        <v>4614</v>
      </c>
      <c r="O180" s="461">
        <v>4614</v>
      </c>
      <c r="P180" s="468"/>
    </row>
    <row r="181" spans="1:16" s="165" customFormat="1" ht="20.25" hidden="1">
      <c r="A181" s="164" t="s">
        <v>118</v>
      </c>
      <c r="B181" s="331">
        <f aca="true" t="shared" si="87" ref="B181:O181">+B179-B180</f>
        <v>-0.52</v>
      </c>
      <c r="C181" s="332">
        <f t="shared" si="87"/>
        <v>6054</v>
      </c>
      <c r="D181" s="332">
        <f t="shared" si="87"/>
        <v>14896</v>
      </c>
      <c r="E181" s="332">
        <f t="shared" si="87"/>
        <v>-4228</v>
      </c>
      <c r="F181" s="332">
        <f t="shared" si="87"/>
        <v>0</v>
      </c>
      <c r="G181" s="332">
        <f t="shared" si="87"/>
        <v>0</v>
      </c>
      <c r="H181" s="332">
        <f t="shared" si="87"/>
        <v>0</v>
      </c>
      <c r="I181" s="332">
        <f t="shared" si="87"/>
        <v>0</v>
      </c>
      <c r="J181" s="332">
        <f t="shared" si="87"/>
        <v>0</v>
      </c>
      <c r="K181" s="333"/>
      <c r="L181" s="332">
        <f t="shared" si="87"/>
        <v>10668</v>
      </c>
      <c r="M181" s="332">
        <f t="shared" si="87"/>
        <v>0</v>
      </c>
      <c r="N181" s="332">
        <f t="shared" si="87"/>
        <v>-4614</v>
      </c>
      <c r="O181" s="459">
        <f t="shared" si="87"/>
        <v>-4614</v>
      </c>
      <c r="P181" s="469"/>
    </row>
    <row r="182" spans="1:16" s="165" customFormat="1" ht="21" hidden="1" thickBot="1">
      <c r="A182" s="166" t="s">
        <v>119</v>
      </c>
      <c r="B182" s="334">
        <f aca="true" t="shared" si="88" ref="B182:O182">+B179/B180*100</f>
        <v>36.58536585365854</v>
      </c>
      <c r="C182" s="334">
        <f t="shared" si="88"/>
        <v>130.28665766171395</v>
      </c>
      <c r="D182" s="334">
        <f t="shared" si="88"/>
        <v>233.6323674531264</v>
      </c>
      <c r="E182" s="334">
        <f t="shared" si="88"/>
        <v>0</v>
      </c>
      <c r="F182" s="334" t="e">
        <f t="shared" si="88"/>
        <v>#DIV/0!</v>
      </c>
      <c r="G182" s="334" t="e">
        <f t="shared" si="88"/>
        <v>#DIV/0!</v>
      </c>
      <c r="H182" s="334" t="e">
        <f t="shared" si="88"/>
        <v>#DIV/0!</v>
      </c>
      <c r="I182" s="334" t="e">
        <f t="shared" si="88"/>
        <v>#DIV/0!</v>
      </c>
      <c r="J182" s="334" t="e">
        <f t="shared" si="88"/>
        <v>#DIV/0!</v>
      </c>
      <c r="K182" s="335"/>
      <c r="L182" s="334">
        <f t="shared" si="88"/>
        <v>169.38536585365853</v>
      </c>
      <c r="M182" s="334" t="e">
        <f t="shared" si="88"/>
        <v>#DIV/0!</v>
      </c>
      <c r="N182" s="334">
        <f t="shared" si="88"/>
        <v>0</v>
      </c>
      <c r="O182" s="460">
        <f t="shared" si="88"/>
        <v>0</v>
      </c>
      <c r="P182" s="469"/>
    </row>
    <row r="183" spans="1:16" s="159" customFormat="1" ht="33.75" hidden="1">
      <c r="A183" s="158" t="s">
        <v>69</v>
      </c>
      <c r="B183" s="328"/>
      <c r="C183" s="328"/>
      <c r="D183" s="328"/>
      <c r="E183" s="328"/>
      <c r="F183" s="328"/>
      <c r="G183" s="328"/>
      <c r="H183" s="328"/>
      <c r="I183" s="328"/>
      <c r="J183" s="328"/>
      <c r="K183" s="327"/>
      <c r="L183" s="328"/>
      <c r="M183" s="328"/>
      <c r="N183" s="328"/>
      <c r="O183" s="457"/>
      <c r="P183" s="467"/>
    </row>
    <row r="184" spans="1:16" s="162" customFormat="1" ht="20.25" hidden="1">
      <c r="A184" s="160" t="s">
        <v>120</v>
      </c>
      <c r="B184" s="329">
        <v>6.709</v>
      </c>
      <c r="C184" s="330">
        <v>14946</v>
      </c>
      <c r="D184" s="330">
        <v>11425</v>
      </c>
      <c r="E184" s="330">
        <v>1802</v>
      </c>
      <c r="F184" s="330">
        <v>121</v>
      </c>
      <c r="G184" s="330">
        <v>0</v>
      </c>
      <c r="H184" s="330">
        <v>0</v>
      </c>
      <c r="I184" s="330">
        <v>16</v>
      </c>
      <c r="J184" s="330">
        <v>0</v>
      </c>
      <c r="K184" s="183"/>
      <c r="L184" s="330">
        <v>13364</v>
      </c>
      <c r="M184" s="330">
        <v>356</v>
      </c>
      <c r="N184" s="330">
        <v>1225</v>
      </c>
      <c r="O184" s="458">
        <v>1582</v>
      </c>
      <c r="P184" s="468"/>
    </row>
    <row r="185" spans="1:16" s="162" customFormat="1" ht="20.25" hidden="1">
      <c r="A185" s="163" t="s">
        <v>116</v>
      </c>
      <c r="B185" s="340">
        <v>4.385</v>
      </c>
      <c r="C185" s="341">
        <v>14357</v>
      </c>
      <c r="D185" s="341">
        <v>9895</v>
      </c>
      <c r="E185" s="341">
        <v>2317</v>
      </c>
      <c r="F185" s="341">
        <v>0</v>
      </c>
      <c r="G185" s="341">
        <v>0</v>
      </c>
      <c r="H185" s="341">
        <v>0</v>
      </c>
      <c r="I185" s="341">
        <v>95</v>
      </c>
      <c r="J185" s="341">
        <v>0</v>
      </c>
      <c r="K185" s="342"/>
      <c r="L185" s="341">
        <v>12307</v>
      </c>
      <c r="M185" s="341">
        <v>590</v>
      </c>
      <c r="N185" s="341">
        <v>1460</v>
      </c>
      <c r="O185" s="461">
        <v>2050</v>
      </c>
      <c r="P185" s="468"/>
    </row>
    <row r="186" spans="1:16" s="165" customFormat="1" ht="20.25" hidden="1">
      <c r="A186" s="164" t="s">
        <v>118</v>
      </c>
      <c r="B186" s="331">
        <f aca="true" t="shared" si="89" ref="B186:O186">+B184-B185</f>
        <v>2.324</v>
      </c>
      <c r="C186" s="332">
        <f t="shared" si="89"/>
        <v>589</v>
      </c>
      <c r="D186" s="332">
        <f t="shared" si="89"/>
        <v>1530</v>
      </c>
      <c r="E186" s="332">
        <f t="shared" si="89"/>
        <v>-515</v>
      </c>
      <c r="F186" s="332">
        <f t="shared" si="89"/>
        <v>121</v>
      </c>
      <c r="G186" s="332">
        <f t="shared" si="89"/>
        <v>0</v>
      </c>
      <c r="H186" s="332">
        <f t="shared" si="89"/>
        <v>0</v>
      </c>
      <c r="I186" s="332">
        <f t="shared" si="89"/>
        <v>-79</v>
      </c>
      <c r="J186" s="332">
        <f t="shared" si="89"/>
        <v>0</v>
      </c>
      <c r="K186" s="333"/>
      <c r="L186" s="332">
        <f t="shared" si="89"/>
        <v>1057</v>
      </c>
      <c r="M186" s="332">
        <f t="shared" si="89"/>
        <v>-234</v>
      </c>
      <c r="N186" s="332">
        <f t="shared" si="89"/>
        <v>-235</v>
      </c>
      <c r="O186" s="459">
        <f t="shared" si="89"/>
        <v>-468</v>
      </c>
      <c r="P186" s="469"/>
    </row>
    <row r="187" spans="1:16" s="165" customFormat="1" ht="21" hidden="1" thickBot="1">
      <c r="A187" s="166" t="s">
        <v>119</v>
      </c>
      <c r="B187" s="334">
        <f aca="true" t="shared" si="90" ref="B187:O187">+B184/B185*100</f>
        <v>152.9988597491448</v>
      </c>
      <c r="C187" s="334">
        <f t="shared" si="90"/>
        <v>104.102528383367</v>
      </c>
      <c r="D187" s="334">
        <f t="shared" si="90"/>
        <v>115.46235472460839</v>
      </c>
      <c r="E187" s="334">
        <f t="shared" si="90"/>
        <v>77.77298230470436</v>
      </c>
      <c r="F187" s="334" t="e">
        <f t="shared" si="90"/>
        <v>#DIV/0!</v>
      </c>
      <c r="G187" s="334" t="e">
        <f t="shared" si="90"/>
        <v>#DIV/0!</v>
      </c>
      <c r="H187" s="334" t="e">
        <f t="shared" si="90"/>
        <v>#DIV/0!</v>
      </c>
      <c r="I187" s="334">
        <f t="shared" si="90"/>
        <v>16.842105263157894</v>
      </c>
      <c r="J187" s="334" t="e">
        <f t="shared" si="90"/>
        <v>#DIV/0!</v>
      </c>
      <c r="K187" s="335"/>
      <c r="L187" s="334">
        <f t="shared" si="90"/>
        <v>108.58860810920615</v>
      </c>
      <c r="M187" s="334">
        <f t="shared" si="90"/>
        <v>60.33898305084746</v>
      </c>
      <c r="N187" s="334">
        <f t="shared" si="90"/>
        <v>83.9041095890411</v>
      </c>
      <c r="O187" s="460">
        <f t="shared" si="90"/>
        <v>77.17073170731707</v>
      </c>
      <c r="P187" s="469"/>
    </row>
    <row r="188" spans="1:16" s="159" customFormat="1" ht="33.75" hidden="1">
      <c r="A188" s="158" t="s">
        <v>70</v>
      </c>
      <c r="B188" s="328"/>
      <c r="C188" s="328"/>
      <c r="D188" s="328"/>
      <c r="E188" s="328"/>
      <c r="F188" s="328"/>
      <c r="G188" s="328"/>
      <c r="H188" s="328"/>
      <c r="I188" s="328"/>
      <c r="J188" s="328"/>
      <c r="K188" s="327"/>
      <c r="L188" s="328"/>
      <c r="M188" s="328"/>
      <c r="N188" s="328"/>
      <c r="O188" s="457"/>
      <c r="P188" s="467"/>
    </row>
    <row r="189" spans="1:16" s="162" customFormat="1" ht="20.25" hidden="1">
      <c r="A189" s="160" t="s">
        <v>120</v>
      </c>
      <c r="B189" s="329">
        <v>3.998</v>
      </c>
      <c r="C189" s="330">
        <v>14327</v>
      </c>
      <c r="D189" s="330">
        <v>11762</v>
      </c>
      <c r="E189" s="330">
        <v>1409</v>
      </c>
      <c r="F189" s="330">
        <v>0</v>
      </c>
      <c r="G189" s="330">
        <v>0</v>
      </c>
      <c r="H189" s="330">
        <v>0</v>
      </c>
      <c r="I189" s="330">
        <v>0</v>
      </c>
      <c r="J189" s="330">
        <v>0</v>
      </c>
      <c r="K189" s="183"/>
      <c r="L189" s="330">
        <v>13171</v>
      </c>
      <c r="M189" s="330">
        <v>489</v>
      </c>
      <c r="N189" s="330">
        <v>667</v>
      </c>
      <c r="O189" s="458">
        <v>1156</v>
      </c>
      <c r="P189" s="468"/>
    </row>
    <row r="190" spans="1:16" s="162" customFormat="1" ht="20.25" hidden="1">
      <c r="A190" s="163" t="s">
        <v>116</v>
      </c>
      <c r="B190" s="340">
        <v>6.262</v>
      </c>
      <c r="C190" s="341">
        <v>15473</v>
      </c>
      <c r="D190" s="341">
        <v>11458</v>
      </c>
      <c r="E190" s="341">
        <v>1520</v>
      </c>
      <c r="F190" s="341">
        <v>213</v>
      </c>
      <c r="G190" s="341">
        <v>0</v>
      </c>
      <c r="H190" s="341">
        <v>0</v>
      </c>
      <c r="I190" s="341">
        <v>0</v>
      </c>
      <c r="J190" s="341">
        <v>713</v>
      </c>
      <c r="K190" s="342"/>
      <c r="L190" s="341">
        <v>13904</v>
      </c>
      <c r="M190" s="341">
        <v>1120</v>
      </c>
      <c r="N190" s="341">
        <v>449</v>
      </c>
      <c r="O190" s="461">
        <v>1569</v>
      </c>
      <c r="P190" s="468"/>
    </row>
    <row r="191" spans="1:16" s="165" customFormat="1" ht="20.25" hidden="1">
      <c r="A191" s="164" t="s">
        <v>118</v>
      </c>
      <c r="B191" s="331">
        <f aca="true" t="shared" si="91" ref="B191:O191">+B189-B190</f>
        <v>-2.2639999999999993</v>
      </c>
      <c r="C191" s="332">
        <f t="shared" si="91"/>
        <v>-1146</v>
      </c>
      <c r="D191" s="332">
        <f t="shared" si="91"/>
        <v>304</v>
      </c>
      <c r="E191" s="332">
        <f t="shared" si="91"/>
        <v>-111</v>
      </c>
      <c r="F191" s="332">
        <f t="shared" si="91"/>
        <v>-213</v>
      </c>
      <c r="G191" s="332">
        <f t="shared" si="91"/>
        <v>0</v>
      </c>
      <c r="H191" s="332">
        <f t="shared" si="91"/>
        <v>0</v>
      </c>
      <c r="I191" s="332">
        <f t="shared" si="91"/>
        <v>0</v>
      </c>
      <c r="J191" s="332">
        <f t="shared" si="91"/>
        <v>-713</v>
      </c>
      <c r="K191" s="333"/>
      <c r="L191" s="332">
        <f t="shared" si="91"/>
        <v>-733</v>
      </c>
      <c r="M191" s="332">
        <f t="shared" si="91"/>
        <v>-631</v>
      </c>
      <c r="N191" s="332">
        <f t="shared" si="91"/>
        <v>218</v>
      </c>
      <c r="O191" s="459">
        <f t="shared" si="91"/>
        <v>-413</v>
      </c>
      <c r="P191" s="469"/>
    </row>
    <row r="192" spans="1:16" s="165" customFormat="1" ht="21" hidden="1" thickBot="1">
      <c r="A192" s="166" t="s">
        <v>119</v>
      </c>
      <c r="B192" s="334">
        <f aca="true" t="shared" si="92" ref="B192:O192">+B189/B190*100</f>
        <v>63.845416799744505</v>
      </c>
      <c r="C192" s="334">
        <f t="shared" si="92"/>
        <v>92.5935500549344</v>
      </c>
      <c r="D192" s="334">
        <f t="shared" si="92"/>
        <v>102.65316809216267</v>
      </c>
      <c r="E192" s="334">
        <f t="shared" si="92"/>
        <v>92.69736842105263</v>
      </c>
      <c r="F192" s="334">
        <f t="shared" si="92"/>
        <v>0</v>
      </c>
      <c r="G192" s="334" t="e">
        <f t="shared" si="92"/>
        <v>#DIV/0!</v>
      </c>
      <c r="H192" s="334" t="e">
        <f t="shared" si="92"/>
        <v>#DIV/0!</v>
      </c>
      <c r="I192" s="334" t="e">
        <f t="shared" si="92"/>
        <v>#DIV/0!</v>
      </c>
      <c r="J192" s="334">
        <f t="shared" si="92"/>
        <v>0</v>
      </c>
      <c r="K192" s="335"/>
      <c r="L192" s="334">
        <f t="shared" si="92"/>
        <v>94.72813578826236</v>
      </c>
      <c r="M192" s="334">
        <f t="shared" si="92"/>
        <v>43.660714285714285</v>
      </c>
      <c r="N192" s="334">
        <f t="shared" si="92"/>
        <v>148.5523385300668</v>
      </c>
      <c r="O192" s="460">
        <f t="shared" si="92"/>
        <v>73.67750159337157</v>
      </c>
      <c r="P192" s="469"/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zoomScale="55" zoomScaleNormal="55" zoomScalePageLayoutView="0" workbookViewId="0" topLeftCell="A83">
      <selection activeCell="A14" sqref="A14:A17"/>
    </sheetView>
  </sheetViews>
  <sheetFormatPr defaultColWidth="11.375" defaultRowHeight="12.75"/>
  <cols>
    <col min="1" max="1" width="122.625" style="10" customWidth="1"/>
    <col min="2" max="2" width="22.00390625" style="79" bestFit="1" customWidth="1"/>
    <col min="3" max="10" width="17.00390625" style="9" customWidth="1"/>
    <col min="11" max="11" width="17.00390625" style="1" customWidth="1"/>
    <col min="12" max="14" width="17.00390625" style="9" customWidth="1"/>
    <col min="15" max="15" width="19.75390625" style="9" bestFit="1" customWidth="1"/>
    <col min="16" max="16" width="16.25390625" style="9" customWidth="1"/>
    <col min="17" max="16384" width="11.375" style="9" customWidth="1"/>
  </cols>
  <sheetData>
    <row r="1" spans="1:16" s="44" customFormat="1" ht="18.75">
      <c r="A1" s="39" t="s">
        <v>177</v>
      </c>
      <c r="B1" s="179"/>
      <c r="C1" s="40"/>
      <c r="D1" s="41"/>
      <c r="E1" s="385"/>
      <c r="F1" s="385"/>
      <c r="G1" s="385"/>
      <c r="H1" s="41"/>
      <c r="I1" s="41"/>
      <c r="J1" s="41"/>
      <c r="K1" s="190"/>
      <c r="L1" s="41"/>
      <c r="M1" s="41"/>
      <c r="N1" s="41"/>
      <c r="O1" s="42" t="s">
        <v>155</v>
      </c>
      <c r="P1" s="43"/>
    </row>
    <row r="2" spans="1:16" s="47" customFormat="1" ht="36" customHeight="1">
      <c r="A2" s="45" t="s">
        <v>198</v>
      </c>
      <c r="B2" s="180"/>
      <c r="C2" s="46"/>
      <c r="D2" s="46"/>
      <c r="E2" s="386"/>
      <c r="F2" s="386"/>
      <c r="G2" s="386"/>
      <c r="H2" s="46"/>
      <c r="I2" s="46"/>
      <c r="J2" s="46"/>
      <c r="K2" s="191"/>
      <c r="L2" s="46"/>
      <c r="M2" s="46"/>
      <c r="N2" s="46"/>
      <c r="O2" s="46"/>
      <c r="P2" s="46"/>
    </row>
    <row r="3" spans="1:16" s="48" customFormat="1" ht="18">
      <c r="A3" s="48" t="s">
        <v>50</v>
      </c>
      <c r="B3" s="181"/>
      <c r="C3" s="49"/>
      <c r="D3" s="49"/>
      <c r="E3" s="387"/>
      <c r="F3" s="387"/>
      <c r="G3" s="388"/>
      <c r="H3" s="49"/>
      <c r="I3" s="49"/>
      <c r="J3" s="49"/>
      <c r="K3" s="192"/>
      <c r="L3" s="49"/>
      <c r="M3" s="49"/>
      <c r="N3" s="49"/>
      <c r="O3" s="49"/>
      <c r="P3" s="49"/>
    </row>
    <row r="4" spans="1:16" s="57" customFormat="1" ht="15.75">
      <c r="A4" s="52"/>
      <c r="B4" s="31"/>
      <c r="C4" s="53"/>
      <c r="D4" s="54"/>
      <c r="E4" s="389"/>
      <c r="F4" s="389"/>
      <c r="G4" s="390"/>
      <c r="H4" s="55"/>
      <c r="I4" s="53"/>
      <c r="J4" s="53"/>
      <c r="K4" s="30"/>
      <c r="L4" s="53"/>
      <c r="M4" s="53"/>
      <c r="N4" s="53"/>
      <c r="O4" s="53"/>
      <c r="P4" s="53"/>
    </row>
    <row r="5" spans="1:16" s="57" customFormat="1" ht="37.5">
      <c r="A5" s="58" t="s">
        <v>72</v>
      </c>
      <c r="B5" s="31"/>
      <c r="C5" s="53"/>
      <c r="D5" s="54"/>
      <c r="E5" s="55"/>
      <c r="F5" s="55"/>
      <c r="G5" s="56"/>
      <c r="H5" s="55"/>
      <c r="I5" s="53"/>
      <c r="J5" s="53"/>
      <c r="K5" s="30"/>
      <c r="L5" s="53"/>
      <c r="M5" s="53"/>
      <c r="N5" s="53"/>
      <c r="O5" s="53"/>
      <c r="P5" s="53"/>
    </row>
    <row r="6" spans="1:16" s="57" customFormat="1" ht="15.75">
      <c r="A6" s="52"/>
      <c r="B6" s="31"/>
      <c r="C6" s="53"/>
      <c r="D6" s="54"/>
      <c r="E6" s="55"/>
      <c r="F6" s="55"/>
      <c r="G6" s="56"/>
      <c r="H6" s="55"/>
      <c r="I6" s="53"/>
      <c r="J6" s="53"/>
      <c r="K6" s="30"/>
      <c r="L6" s="53"/>
      <c r="M6" s="53"/>
      <c r="N6" s="53"/>
      <c r="O6" s="53"/>
      <c r="P6" s="53"/>
    </row>
    <row r="7" spans="1:16" s="47" customFormat="1" ht="27.75">
      <c r="A7" s="155" t="s">
        <v>1</v>
      </c>
      <c r="B7" s="180"/>
      <c r="C7" s="46"/>
      <c r="D7" s="46"/>
      <c r="E7" s="46"/>
      <c r="F7" s="46"/>
      <c r="G7" s="46"/>
      <c r="H7" s="46"/>
      <c r="I7" s="46"/>
      <c r="J7" s="46"/>
      <c r="K7" s="191"/>
      <c r="L7" s="46"/>
      <c r="M7" s="46"/>
      <c r="N7" s="46"/>
      <c r="O7" s="59"/>
      <c r="P7" s="46"/>
    </row>
    <row r="8" ht="13.5" thickBot="1"/>
    <row r="9" spans="1:16" s="61" customFormat="1" ht="15" customHeight="1">
      <c r="A9" s="903" t="s">
        <v>182</v>
      </c>
      <c r="B9" s="177" t="s">
        <v>2</v>
      </c>
      <c r="C9" s="60" t="s">
        <v>23</v>
      </c>
      <c r="D9" s="898" t="s">
        <v>24</v>
      </c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900"/>
    </row>
    <row r="10" spans="1:16" s="61" customFormat="1" ht="15.75" customHeight="1">
      <c r="A10" s="904"/>
      <c r="B10" s="178" t="s">
        <v>26</v>
      </c>
      <c r="C10" s="62" t="s">
        <v>27</v>
      </c>
      <c r="D10" s="419" t="s">
        <v>28</v>
      </c>
      <c r="E10" s="420" t="s">
        <v>29</v>
      </c>
      <c r="F10" s="420" t="s">
        <v>30</v>
      </c>
      <c r="G10" s="420" t="s">
        <v>31</v>
      </c>
      <c r="H10" s="420" t="s">
        <v>115</v>
      </c>
      <c r="I10" s="420" t="s">
        <v>32</v>
      </c>
      <c r="J10" s="420" t="s">
        <v>114</v>
      </c>
      <c r="K10" s="420" t="s">
        <v>178</v>
      </c>
      <c r="L10" s="420" t="s">
        <v>128</v>
      </c>
      <c r="M10" s="420" t="s">
        <v>33</v>
      </c>
      <c r="N10" s="420" t="s">
        <v>34</v>
      </c>
      <c r="O10" s="420" t="s">
        <v>35</v>
      </c>
      <c r="P10" s="421" t="s">
        <v>51</v>
      </c>
    </row>
    <row r="11" spans="1:16" s="61" customFormat="1" ht="15.75" customHeight="1">
      <c r="A11" s="904"/>
      <c r="B11" s="178" t="s">
        <v>4</v>
      </c>
      <c r="C11" s="62" t="s">
        <v>37</v>
      </c>
      <c r="D11" s="419" t="s">
        <v>38</v>
      </c>
      <c r="E11" s="420" t="s">
        <v>39</v>
      </c>
      <c r="F11" s="420" t="s">
        <v>40</v>
      </c>
      <c r="G11" s="420" t="s">
        <v>41</v>
      </c>
      <c r="H11" s="420" t="s">
        <v>96</v>
      </c>
      <c r="I11" s="420" t="s">
        <v>42</v>
      </c>
      <c r="J11" s="420" t="s">
        <v>43</v>
      </c>
      <c r="K11" s="420" t="s">
        <v>41</v>
      </c>
      <c r="L11" s="420" t="s">
        <v>3</v>
      </c>
      <c r="M11" s="420" t="s">
        <v>44</v>
      </c>
      <c r="N11" s="420" t="s">
        <v>41</v>
      </c>
      <c r="O11" s="420"/>
      <c r="P11" s="421" t="s">
        <v>44</v>
      </c>
    </row>
    <row r="12" spans="1:16" s="61" customFormat="1" ht="16.5" customHeight="1" thickBot="1">
      <c r="A12" s="904"/>
      <c r="B12" s="178" t="s">
        <v>46</v>
      </c>
      <c r="C12" s="62" t="s">
        <v>22</v>
      </c>
      <c r="D12" s="419"/>
      <c r="E12" s="420"/>
      <c r="F12" s="420"/>
      <c r="G12" s="420"/>
      <c r="H12" s="420"/>
      <c r="I12" s="420"/>
      <c r="J12" s="420" t="s">
        <v>47</v>
      </c>
      <c r="K12" s="420"/>
      <c r="L12" s="420"/>
      <c r="M12" s="420" t="s">
        <v>39</v>
      </c>
      <c r="N12" s="420"/>
      <c r="O12" s="420"/>
      <c r="P12" s="421" t="s">
        <v>39</v>
      </c>
    </row>
    <row r="13" spans="1:16" s="63" customFormat="1" ht="34.5" thickBot="1">
      <c r="A13" s="828" t="s">
        <v>56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2"/>
    </row>
    <row r="14" spans="1:16" s="65" customFormat="1" ht="20.25">
      <c r="A14" s="445" t="s">
        <v>193</v>
      </c>
      <c r="B14" s="832">
        <v>148241.45100000064</v>
      </c>
      <c r="C14" s="792">
        <v>25166.68678474627</v>
      </c>
      <c r="D14" s="792">
        <v>20468.83586561761</v>
      </c>
      <c r="E14" s="792">
        <v>1516.4183464448006</v>
      </c>
      <c r="F14" s="792">
        <v>606.5170136972467</v>
      </c>
      <c r="G14" s="792">
        <v>324.03121625318147</v>
      </c>
      <c r="H14" s="792">
        <v>365.1919102347864</v>
      </c>
      <c r="I14" s="792">
        <v>26.370753975777745</v>
      </c>
      <c r="J14" s="792">
        <v>53.90237534394682</v>
      </c>
      <c r="K14" s="792">
        <v>25.83864234662218</v>
      </c>
      <c r="L14" s="792">
        <v>0.38192084344883914</v>
      </c>
      <c r="M14" s="792">
        <v>23387.488044757418</v>
      </c>
      <c r="N14" s="792">
        <v>1062.1644009677145</v>
      </c>
      <c r="O14" s="792">
        <v>717.0343390212254</v>
      </c>
      <c r="P14" s="793">
        <v>1779.1987399889397</v>
      </c>
    </row>
    <row r="15" spans="1:16" s="65" customFormat="1" ht="20.25">
      <c r="A15" s="446" t="s">
        <v>194</v>
      </c>
      <c r="B15" s="833">
        <v>147471.83500000098</v>
      </c>
      <c r="C15" s="778">
        <v>24969.771976006894</v>
      </c>
      <c r="D15" s="778">
        <v>20425.176026549918</v>
      </c>
      <c r="E15" s="778">
        <v>1472.7443221050614</v>
      </c>
      <c r="F15" s="778">
        <v>606.7241755010348</v>
      </c>
      <c r="G15" s="778">
        <v>325.17091596958966</v>
      </c>
      <c r="H15" s="778">
        <v>378.9005303961906</v>
      </c>
      <c r="I15" s="778">
        <v>25.49124493274685</v>
      </c>
      <c r="J15" s="778">
        <v>78.13372408817303</v>
      </c>
      <c r="K15" s="778"/>
      <c r="L15" s="778">
        <v>0.30478136158451113</v>
      </c>
      <c r="M15" s="778">
        <v>23312.645720904296</v>
      </c>
      <c r="N15" s="778">
        <v>1030.973843242676</v>
      </c>
      <c r="O15" s="778">
        <v>626.1524118599718</v>
      </c>
      <c r="P15" s="794">
        <v>1657.1262551026475</v>
      </c>
    </row>
    <row r="16" spans="1:16" s="67" customFormat="1" ht="20.25">
      <c r="A16" s="447" t="s">
        <v>195</v>
      </c>
      <c r="B16" s="518">
        <f>+B14-B15</f>
        <v>769.6159999996598</v>
      </c>
      <c r="C16" s="519">
        <f aca="true" t="shared" si="0" ref="C16:J16">+C14-C15</f>
        <v>196.9148087393769</v>
      </c>
      <c r="D16" s="519">
        <f t="shared" si="0"/>
        <v>43.65983906769179</v>
      </c>
      <c r="E16" s="519">
        <f t="shared" si="0"/>
        <v>43.67402433973916</v>
      </c>
      <c r="F16" s="519">
        <f t="shared" si="0"/>
        <v>-0.20716180378803983</v>
      </c>
      <c r="G16" s="519">
        <f t="shared" si="0"/>
        <v>-1.1396997164081881</v>
      </c>
      <c r="H16" s="519">
        <f t="shared" si="0"/>
        <v>-13.708620161404212</v>
      </c>
      <c r="I16" s="519">
        <f t="shared" si="0"/>
        <v>0.8795090430308967</v>
      </c>
      <c r="J16" s="519">
        <f t="shared" si="0"/>
        <v>-24.231348744226203</v>
      </c>
      <c r="K16" s="519">
        <f aca="true" t="shared" si="1" ref="K16:P16">+K14-K15</f>
        <v>25.83864234662218</v>
      </c>
      <c r="L16" s="519">
        <f t="shared" si="1"/>
        <v>0.07713948186432801</v>
      </c>
      <c r="M16" s="519">
        <f t="shared" si="1"/>
        <v>74.84232385312134</v>
      </c>
      <c r="N16" s="519">
        <f t="shared" si="1"/>
        <v>31.190557725038616</v>
      </c>
      <c r="O16" s="519">
        <f t="shared" si="1"/>
        <v>90.88192716125354</v>
      </c>
      <c r="P16" s="522">
        <f t="shared" si="1"/>
        <v>122.07248488629216</v>
      </c>
    </row>
    <row r="17" spans="1:16" s="67" customFormat="1" ht="21" thickBot="1">
      <c r="A17" s="764" t="s">
        <v>196</v>
      </c>
      <c r="B17" s="518">
        <f>+B14/B15*100</f>
        <v>100.52187321056908</v>
      </c>
      <c r="C17" s="519">
        <f aca="true" t="shared" si="2" ref="C17:J17">+C14/C15*100</f>
        <v>100.78861276317856</v>
      </c>
      <c r="D17" s="519">
        <f t="shared" si="2"/>
        <v>100.21375501983896</v>
      </c>
      <c r="E17" s="519">
        <f t="shared" si="2"/>
        <v>102.96548584056421</v>
      </c>
      <c r="F17" s="519">
        <f t="shared" si="2"/>
        <v>99.96585568662779</v>
      </c>
      <c r="G17" s="519">
        <f t="shared" si="2"/>
        <v>99.64950748654446</v>
      </c>
      <c r="H17" s="519">
        <f t="shared" si="2"/>
        <v>96.3820002713984</v>
      </c>
      <c r="I17" s="519">
        <f t="shared" si="2"/>
        <v>103.45023966209297</v>
      </c>
      <c r="J17" s="519">
        <f t="shared" si="2"/>
        <v>68.98733673966262</v>
      </c>
      <c r="K17" s="519">
        <v>0</v>
      </c>
      <c r="L17" s="519">
        <f>+L14/L15*100</f>
        <v>125.3097766422762</v>
      </c>
      <c r="M17" s="519">
        <f>+M14/M15*100</f>
        <v>100.32103745215848</v>
      </c>
      <c r="N17" s="519">
        <f>+N14/N15*100</f>
        <v>103.02534908421501</v>
      </c>
      <c r="O17" s="519">
        <f>+O14/O15*100</f>
        <v>114.51434593876127</v>
      </c>
      <c r="P17" s="522">
        <f>+P14/P15*100</f>
        <v>107.36651685472998</v>
      </c>
    </row>
    <row r="18" spans="1:16" s="69" customFormat="1" ht="34.5" thickBot="1">
      <c r="A18" s="850" t="s">
        <v>97</v>
      </c>
      <c r="B18" s="834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30"/>
    </row>
    <row r="19" spans="1:16" s="65" customFormat="1" ht="20.25">
      <c r="A19" s="512" t="s">
        <v>193</v>
      </c>
      <c r="B19" s="766">
        <v>27877.4260000001</v>
      </c>
      <c r="C19" s="768">
        <v>22438.080121409654</v>
      </c>
      <c r="D19" s="768">
        <v>18855.21122598138</v>
      </c>
      <c r="E19" s="768">
        <v>1480.84621705509</v>
      </c>
      <c r="F19" s="768">
        <v>686.2799432534845</v>
      </c>
      <c r="G19" s="768">
        <v>19.282925666570954</v>
      </c>
      <c r="H19" s="768">
        <v>80.14934736083575</v>
      </c>
      <c r="I19" s="768">
        <v>8.136846397990002</v>
      </c>
      <c r="J19" s="768">
        <v>3.62990232072836</v>
      </c>
      <c r="K19" s="768">
        <v>1.3593734706114273</v>
      </c>
      <c r="L19" s="768">
        <v>0</v>
      </c>
      <c r="M19" s="768">
        <v>21134.895781506697</v>
      </c>
      <c r="N19" s="768">
        <v>732.7106168266752</v>
      </c>
      <c r="O19" s="768">
        <v>570.4737230761516</v>
      </c>
      <c r="P19" s="770">
        <v>1303.1843399028269</v>
      </c>
    </row>
    <row r="20" spans="1:17" s="65" customFormat="1" ht="20.25">
      <c r="A20" s="446" t="s">
        <v>194</v>
      </c>
      <c r="B20" s="818">
        <v>27036.445000000018</v>
      </c>
      <c r="C20" s="819">
        <v>22293.8523968912</v>
      </c>
      <c r="D20" s="819">
        <v>18895.392558698662</v>
      </c>
      <c r="E20" s="819">
        <v>1389.8802955294861</v>
      </c>
      <c r="F20" s="819">
        <v>695.9425385499694</v>
      </c>
      <c r="G20" s="819">
        <v>18.965511183145548</v>
      </c>
      <c r="H20" s="819">
        <v>73.52701140996905</v>
      </c>
      <c r="I20" s="819">
        <v>7.392379681081091</v>
      </c>
      <c r="J20" s="819">
        <v>5.0101076528367505</v>
      </c>
      <c r="K20" s="819"/>
      <c r="L20" s="819">
        <v>0</v>
      </c>
      <c r="M20" s="819">
        <v>21086.110402705148</v>
      </c>
      <c r="N20" s="819">
        <v>712.0148747366751</v>
      </c>
      <c r="O20" s="819">
        <v>495.7271194493207</v>
      </c>
      <c r="P20" s="820">
        <v>1207.741994185996</v>
      </c>
      <c r="Q20" s="154"/>
    </row>
    <row r="21" spans="1:16" s="67" customFormat="1" ht="20.25">
      <c r="A21" s="447" t="s">
        <v>195</v>
      </c>
      <c r="B21" s="518">
        <f>+B19-B20</f>
        <v>840.9810000000834</v>
      </c>
      <c r="C21" s="519">
        <f aca="true" t="shared" si="3" ref="C21:J21">+C19-C20</f>
        <v>144.2277245184523</v>
      </c>
      <c r="D21" s="519">
        <f t="shared" si="3"/>
        <v>-40.1813327172822</v>
      </c>
      <c r="E21" s="519">
        <f t="shared" si="3"/>
        <v>90.96592152560379</v>
      </c>
      <c r="F21" s="519">
        <f t="shared" si="3"/>
        <v>-9.662595296484938</v>
      </c>
      <c r="G21" s="519">
        <f t="shared" si="3"/>
        <v>0.3174144834254058</v>
      </c>
      <c r="H21" s="519">
        <f t="shared" si="3"/>
        <v>6.622335950866699</v>
      </c>
      <c r="I21" s="519">
        <f t="shared" si="3"/>
        <v>0.744466716908911</v>
      </c>
      <c r="J21" s="519">
        <f t="shared" si="3"/>
        <v>-1.3802053321083907</v>
      </c>
      <c r="K21" s="519">
        <f aca="true" t="shared" si="4" ref="K21:P21">+K19-K20</f>
        <v>1.3593734706114273</v>
      </c>
      <c r="L21" s="519">
        <f t="shared" si="4"/>
        <v>0</v>
      </c>
      <c r="M21" s="519">
        <f t="shared" si="4"/>
        <v>48.785378801549086</v>
      </c>
      <c r="N21" s="519">
        <f t="shared" si="4"/>
        <v>20.695742090000067</v>
      </c>
      <c r="O21" s="519">
        <f t="shared" si="4"/>
        <v>74.7466036268309</v>
      </c>
      <c r="P21" s="522">
        <f t="shared" si="4"/>
        <v>95.44234571683091</v>
      </c>
    </row>
    <row r="22" spans="1:16" s="67" customFormat="1" ht="21" thickBot="1">
      <c r="A22" s="764" t="s">
        <v>196</v>
      </c>
      <c r="B22" s="518">
        <f>+B19/B20*100</f>
        <v>103.11054578366381</v>
      </c>
      <c r="C22" s="519">
        <f aca="true" t="shared" si="5" ref="C22:J22">+C19/C20*100</f>
        <v>100.64693944299445</v>
      </c>
      <c r="D22" s="519">
        <f t="shared" si="5"/>
        <v>99.78734851582226</v>
      </c>
      <c r="E22" s="519">
        <f t="shared" si="5"/>
        <v>106.54487453474901</v>
      </c>
      <c r="F22" s="519">
        <f t="shared" si="5"/>
        <v>98.61158145087417</v>
      </c>
      <c r="G22" s="519">
        <f t="shared" si="5"/>
        <v>101.6736405381337</v>
      </c>
      <c r="H22" s="519">
        <f t="shared" si="5"/>
        <v>109.00667091436932</v>
      </c>
      <c r="I22" s="519">
        <f t="shared" si="5"/>
        <v>110.07073160506332</v>
      </c>
      <c r="J22" s="519">
        <f t="shared" si="5"/>
        <v>72.45158332422437</v>
      </c>
      <c r="K22" s="519">
        <v>0</v>
      </c>
      <c r="L22" s="519">
        <v>0</v>
      </c>
      <c r="M22" s="519">
        <f>+M19/M20*100</f>
        <v>100.2313626262494</v>
      </c>
      <c r="N22" s="519">
        <f>+N19/N20*100</f>
        <v>102.90664462559916</v>
      </c>
      <c r="O22" s="519">
        <f>+O19/O20*100</f>
        <v>115.07817520854282</v>
      </c>
      <c r="P22" s="522">
        <f>+P19/P20*100</f>
        <v>107.90254426659712</v>
      </c>
    </row>
    <row r="23" spans="1:16" s="70" customFormat="1" ht="34.5" thickBot="1">
      <c r="A23" s="850" t="s">
        <v>98</v>
      </c>
      <c r="B23" s="834"/>
      <c r="C23" s="829"/>
      <c r="D23" s="829"/>
      <c r="E23" s="829"/>
      <c r="F23" s="829"/>
      <c r="G23" s="829"/>
      <c r="H23" s="829"/>
      <c r="I23" s="829"/>
      <c r="J23" s="829"/>
      <c r="K23" s="829"/>
      <c r="L23" s="829"/>
      <c r="M23" s="829"/>
      <c r="N23" s="829"/>
      <c r="O23" s="829"/>
      <c r="P23" s="830"/>
    </row>
    <row r="24" spans="1:16" s="65" customFormat="1" ht="20.25">
      <c r="A24" s="512" t="s">
        <v>193</v>
      </c>
      <c r="B24" s="766">
        <v>55268.40699999989</v>
      </c>
      <c r="C24" s="768">
        <v>26060.915807952708</v>
      </c>
      <c r="D24" s="768">
        <v>21129.466668000736</v>
      </c>
      <c r="E24" s="768">
        <v>1489.0322904849945</v>
      </c>
      <c r="F24" s="768">
        <v>652.673560864528</v>
      </c>
      <c r="G24" s="768">
        <v>427.71395600383505</v>
      </c>
      <c r="H24" s="768">
        <v>480.3488184488492</v>
      </c>
      <c r="I24" s="768">
        <v>36.58341675501284</v>
      </c>
      <c r="J24" s="768">
        <v>9.679167461198357</v>
      </c>
      <c r="K24" s="768">
        <v>44.36757452891072</v>
      </c>
      <c r="L24" s="768">
        <v>0.924153648937269</v>
      </c>
      <c r="M24" s="768">
        <v>24270.789606197002</v>
      </c>
      <c r="N24" s="768">
        <v>1038.7688033056588</v>
      </c>
      <c r="O24" s="768">
        <v>751.3573984500789</v>
      </c>
      <c r="P24" s="770">
        <v>1790.126201755738</v>
      </c>
    </row>
    <row r="25" spans="1:17" s="65" customFormat="1" ht="20.25">
      <c r="A25" s="446" t="s">
        <v>194</v>
      </c>
      <c r="B25" s="818">
        <v>54281.2330000001</v>
      </c>
      <c r="C25" s="819">
        <v>25858.26616171364</v>
      </c>
      <c r="D25" s="819">
        <v>21110.368341608304</v>
      </c>
      <c r="E25" s="819">
        <v>1408.5706073281956</v>
      </c>
      <c r="F25" s="819">
        <v>659.7433561122907</v>
      </c>
      <c r="G25" s="819">
        <v>426.0967475321202</v>
      </c>
      <c r="H25" s="819">
        <v>496.35073998165535</v>
      </c>
      <c r="I25" s="819">
        <v>34.03314057610536</v>
      </c>
      <c r="J25" s="819">
        <v>46.39294947482115</v>
      </c>
      <c r="K25" s="819"/>
      <c r="L25" s="819">
        <v>0.8280332664268437</v>
      </c>
      <c r="M25" s="819">
        <v>24182.38391587992</v>
      </c>
      <c r="N25" s="819">
        <v>995.4243700887633</v>
      </c>
      <c r="O25" s="819">
        <v>680.4578757450105</v>
      </c>
      <c r="P25" s="820">
        <v>1675.882245833774</v>
      </c>
      <c r="Q25" s="154"/>
    </row>
    <row r="26" spans="1:16" s="67" customFormat="1" ht="20.25">
      <c r="A26" s="447" t="s">
        <v>195</v>
      </c>
      <c r="B26" s="518">
        <f>+B24-B25</f>
        <v>987.1739999997881</v>
      </c>
      <c r="C26" s="519">
        <f aca="true" t="shared" si="6" ref="C26:J26">+C24-C25</f>
        <v>202.6496462390678</v>
      </c>
      <c r="D26" s="519">
        <f t="shared" si="6"/>
        <v>19.098326392431773</v>
      </c>
      <c r="E26" s="519">
        <f t="shared" si="6"/>
        <v>80.46168315679893</v>
      </c>
      <c r="F26" s="519">
        <f t="shared" si="6"/>
        <v>-7.069795247762727</v>
      </c>
      <c r="G26" s="519">
        <f t="shared" si="6"/>
        <v>1.6172084717148323</v>
      </c>
      <c r="H26" s="519">
        <f t="shared" si="6"/>
        <v>-16.001921532806136</v>
      </c>
      <c r="I26" s="519">
        <f t="shared" si="6"/>
        <v>2.550276178907481</v>
      </c>
      <c r="J26" s="519">
        <f t="shared" si="6"/>
        <v>-36.71378201362279</v>
      </c>
      <c r="K26" s="519">
        <f aca="true" t="shared" si="7" ref="K26:P26">+K24-K25</f>
        <v>44.36757452891072</v>
      </c>
      <c r="L26" s="519">
        <f t="shared" si="7"/>
        <v>0.09612038251042532</v>
      </c>
      <c r="M26" s="519">
        <f t="shared" si="7"/>
        <v>88.40569031708219</v>
      </c>
      <c r="N26" s="519">
        <f t="shared" si="7"/>
        <v>43.34443321689548</v>
      </c>
      <c r="O26" s="519">
        <f t="shared" si="7"/>
        <v>70.89952270506842</v>
      </c>
      <c r="P26" s="522">
        <f t="shared" si="7"/>
        <v>114.24395592196402</v>
      </c>
    </row>
    <row r="27" spans="1:16" s="67" customFormat="1" ht="21" thickBot="1">
      <c r="A27" s="764" t="s">
        <v>196</v>
      </c>
      <c r="B27" s="518">
        <f>+B24/B25*100</f>
        <v>101.81862854883894</v>
      </c>
      <c r="C27" s="519">
        <f aca="true" t="shared" si="8" ref="C27:J27">+C24/C25*100</f>
        <v>100.7836938678399</v>
      </c>
      <c r="D27" s="519">
        <f t="shared" si="8"/>
        <v>100.09046893963848</v>
      </c>
      <c r="E27" s="519">
        <f t="shared" si="8"/>
        <v>105.71229320973978</v>
      </c>
      <c r="F27" s="519">
        <f t="shared" si="8"/>
        <v>98.9284022063635</v>
      </c>
      <c r="G27" s="519">
        <f t="shared" si="8"/>
        <v>100.37954020561794</v>
      </c>
      <c r="H27" s="519">
        <f t="shared" si="8"/>
        <v>96.77608589172296</v>
      </c>
      <c r="I27" s="519">
        <f t="shared" si="8"/>
        <v>107.49350819741281</v>
      </c>
      <c r="J27" s="519">
        <f t="shared" si="8"/>
        <v>20.863444921628734</v>
      </c>
      <c r="K27" s="519">
        <v>0</v>
      </c>
      <c r="L27" s="519">
        <f>+L24/L25*100</f>
        <v>111.60827546521254</v>
      </c>
      <c r="M27" s="519">
        <f>+M24/M25*100</f>
        <v>100.36557888843633</v>
      </c>
      <c r="N27" s="519">
        <f>+N24/N25*100</f>
        <v>104.35436729492874</v>
      </c>
      <c r="O27" s="519">
        <f>+O24/O25*100</f>
        <v>110.41938453977669</v>
      </c>
      <c r="P27" s="522">
        <f>+P24/P25*100</f>
        <v>106.81694410248532</v>
      </c>
    </row>
    <row r="28" spans="1:16" s="70" customFormat="1" ht="34.5" thickBot="1">
      <c r="A28" s="850" t="s">
        <v>174</v>
      </c>
      <c r="B28" s="835"/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0"/>
    </row>
    <row r="29" spans="1:16" s="65" customFormat="1" ht="20.25">
      <c r="A29" s="512" t="s">
        <v>193</v>
      </c>
      <c r="B29" s="766">
        <v>7652.892999999998</v>
      </c>
      <c r="C29" s="768">
        <v>25650.412116481093</v>
      </c>
      <c r="D29" s="768">
        <v>21819.34280713625</v>
      </c>
      <c r="E29" s="768">
        <v>1166.733874366204</v>
      </c>
      <c r="F29" s="768">
        <v>525.1504670630222</v>
      </c>
      <c r="G29" s="768">
        <v>29.387818872331454</v>
      </c>
      <c r="H29" s="768">
        <v>318.38998663642633</v>
      </c>
      <c r="I29" s="768">
        <v>7.322677406657415</v>
      </c>
      <c r="J29" s="768">
        <v>10.81630175673435</v>
      </c>
      <c r="K29" s="768">
        <v>6.0387620733753895</v>
      </c>
      <c r="L29" s="768">
        <v>0</v>
      </c>
      <c r="M29" s="768">
        <v>23883.182695311003</v>
      </c>
      <c r="N29" s="768">
        <v>1021.0167579763631</v>
      </c>
      <c r="O29" s="768">
        <v>746.2126631937317</v>
      </c>
      <c r="P29" s="770">
        <v>1767.2294211700948</v>
      </c>
    </row>
    <row r="30" spans="1:16" s="65" customFormat="1" ht="20.25">
      <c r="A30" s="446" t="s">
        <v>194</v>
      </c>
      <c r="B30" s="818">
        <v>7555.570999999999</v>
      </c>
      <c r="C30" s="819">
        <v>25503.515551637323</v>
      </c>
      <c r="D30" s="819">
        <v>21771.8647825117</v>
      </c>
      <c r="E30" s="819">
        <v>1133.9216674248269</v>
      </c>
      <c r="F30" s="819">
        <v>527.6389876203044</v>
      </c>
      <c r="G30" s="819">
        <v>28.399177242858276</v>
      </c>
      <c r="H30" s="819">
        <v>328.0241603623781</v>
      </c>
      <c r="I30" s="819">
        <v>8.579541285937667</v>
      </c>
      <c r="J30" s="819">
        <v>15.004535505434776</v>
      </c>
      <c r="K30" s="819"/>
      <c r="L30" s="819">
        <v>0</v>
      </c>
      <c r="M30" s="819">
        <v>23813.43285195344</v>
      </c>
      <c r="N30" s="819">
        <v>1019.6845259389842</v>
      </c>
      <c r="O30" s="819">
        <v>670.3981737449093</v>
      </c>
      <c r="P30" s="820">
        <v>1690.0826996838937</v>
      </c>
    </row>
    <row r="31" spans="1:16" s="67" customFormat="1" ht="20.25">
      <c r="A31" s="447" t="s">
        <v>195</v>
      </c>
      <c r="B31" s="518">
        <f>+B29-B30</f>
        <v>97.3219999999992</v>
      </c>
      <c r="C31" s="519">
        <f aca="true" t="shared" si="9" ref="C31:J31">+C29-C30</f>
        <v>146.89656484376974</v>
      </c>
      <c r="D31" s="519">
        <f t="shared" si="9"/>
        <v>47.47802462455002</v>
      </c>
      <c r="E31" s="519">
        <f t="shared" si="9"/>
        <v>32.8122069413771</v>
      </c>
      <c r="F31" s="519">
        <f t="shared" si="9"/>
        <v>-2.488520557282186</v>
      </c>
      <c r="G31" s="519">
        <f t="shared" si="9"/>
        <v>0.9886416294731788</v>
      </c>
      <c r="H31" s="519">
        <f t="shared" si="9"/>
        <v>-9.634173725951769</v>
      </c>
      <c r="I31" s="519">
        <f t="shared" si="9"/>
        <v>-1.2568638792802522</v>
      </c>
      <c r="J31" s="519">
        <f t="shared" si="9"/>
        <v>-4.188233748700426</v>
      </c>
      <c r="K31" s="519">
        <f aca="true" t="shared" si="10" ref="K31:P31">+K29-K30</f>
        <v>6.0387620733753895</v>
      </c>
      <c r="L31" s="519">
        <f t="shared" si="10"/>
        <v>0</v>
      </c>
      <c r="M31" s="519">
        <f t="shared" si="10"/>
        <v>69.7498433575638</v>
      </c>
      <c r="N31" s="519">
        <f t="shared" si="10"/>
        <v>1.332232037378958</v>
      </c>
      <c r="O31" s="519">
        <f t="shared" si="10"/>
        <v>75.81448944882243</v>
      </c>
      <c r="P31" s="522">
        <f t="shared" si="10"/>
        <v>77.14672148620116</v>
      </c>
    </row>
    <row r="32" spans="1:16" s="67" customFormat="1" ht="21" thickBot="1">
      <c r="A32" s="764" t="s">
        <v>196</v>
      </c>
      <c r="B32" s="518">
        <f>+B29/B30*100</f>
        <v>101.28808266112515</v>
      </c>
      <c r="C32" s="519">
        <f aca="true" t="shared" si="11" ref="C32:J32">+C29/C30*100</f>
        <v>100.57598555205594</v>
      </c>
      <c r="D32" s="519">
        <f t="shared" si="11"/>
        <v>100.21807054700562</v>
      </c>
      <c r="E32" s="519">
        <f t="shared" si="11"/>
        <v>102.893692561312</v>
      </c>
      <c r="F32" s="519">
        <f t="shared" si="11"/>
        <v>99.52836681601077</v>
      </c>
      <c r="G32" s="519">
        <f t="shared" si="11"/>
        <v>103.48123335059573</v>
      </c>
      <c r="H32" s="519">
        <f t="shared" si="11"/>
        <v>97.0629682535248</v>
      </c>
      <c r="I32" s="519">
        <f t="shared" si="11"/>
        <v>85.35045362692851</v>
      </c>
      <c r="J32" s="519">
        <f t="shared" si="11"/>
        <v>72.08688168198601</v>
      </c>
      <c r="K32" s="519">
        <v>0</v>
      </c>
      <c r="L32" s="519">
        <v>0</v>
      </c>
      <c r="M32" s="519">
        <f>+M29/M30*100</f>
        <v>100.2929012536378</v>
      </c>
      <c r="N32" s="519">
        <f>+N29/N30*100</f>
        <v>100.13065139300336</v>
      </c>
      <c r="O32" s="519">
        <f>+O29/O30*100</f>
        <v>111.30887469834761</v>
      </c>
      <c r="P32" s="522">
        <f>+P29/P30*100</f>
        <v>104.56467139156152</v>
      </c>
    </row>
    <row r="33" spans="1:16" s="70" customFormat="1" ht="34.5" thickBot="1">
      <c r="A33" s="850" t="s">
        <v>173</v>
      </c>
      <c r="B33" s="835"/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1"/>
      <c r="O33" s="831"/>
      <c r="P33" s="830"/>
    </row>
    <row r="34" spans="1:16" s="65" customFormat="1" ht="20.25">
      <c r="A34" s="512" t="s">
        <v>193</v>
      </c>
      <c r="B34" s="766">
        <v>9813.869999999994</v>
      </c>
      <c r="C34" s="768">
        <v>25587.456392500288</v>
      </c>
      <c r="D34" s="768">
        <v>20706.436655468235</v>
      </c>
      <c r="E34" s="768">
        <v>1670.6011152243384</v>
      </c>
      <c r="F34" s="768">
        <v>569.8752208184271</v>
      </c>
      <c r="G34" s="768">
        <v>457.30707322052064</v>
      </c>
      <c r="H34" s="768">
        <v>288.6933832762545</v>
      </c>
      <c r="I34" s="768">
        <v>19.580824554091997</v>
      </c>
      <c r="J34" s="768">
        <v>16.498842964090624</v>
      </c>
      <c r="K34" s="768">
        <v>20.762519441022437</v>
      </c>
      <c r="L34" s="768">
        <v>0</v>
      </c>
      <c r="M34" s="768">
        <v>23749.755634966972</v>
      </c>
      <c r="N34" s="768">
        <v>1138.9036978616327</v>
      </c>
      <c r="O34" s="768">
        <v>698.7970596716693</v>
      </c>
      <c r="P34" s="770">
        <v>1837.700757533302</v>
      </c>
    </row>
    <row r="35" spans="1:16" s="65" customFormat="1" ht="20.25">
      <c r="A35" s="446" t="s">
        <v>194</v>
      </c>
      <c r="B35" s="818">
        <v>10299.210000000003</v>
      </c>
      <c r="C35" s="819">
        <v>25156.61565304521</v>
      </c>
      <c r="D35" s="819">
        <v>20513.70228072508</v>
      </c>
      <c r="E35" s="819">
        <v>1693.238542891477</v>
      </c>
      <c r="F35" s="819">
        <v>551.9675457308538</v>
      </c>
      <c r="G35" s="819">
        <v>452.61206118398076</v>
      </c>
      <c r="H35" s="819">
        <v>305.1777110412675</v>
      </c>
      <c r="I35" s="819">
        <v>17.788710655153814</v>
      </c>
      <c r="J35" s="819">
        <v>34.805517445836436</v>
      </c>
      <c r="K35" s="819"/>
      <c r="L35" s="819">
        <v>0</v>
      </c>
      <c r="M35" s="819">
        <v>23569.29236967365</v>
      </c>
      <c r="N35" s="819">
        <v>1092.0994911260188</v>
      </c>
      <c r="O35" s="819">
        <v>495.223792245554</v>
      </c>
      <c r="P35" s="820">
        <v>1587.3232833715729</v>
      </c>
    </row>
    <row r="36" spans="1:16" s="67" customFormat="1" ht="20.25">
      <c r="A36" s="447" t="s">
        <v>195</v>
      </c>
      <c r="B36" s="518">
        <f>+B34-B35</f>
        <v>-485.34000000000924</v>
      </c>
      <c r="C36" s="519">
        <f aca="true" t="shared" si="12" ref="C36:J36">+C34-C35</f>
        <v>430.8407394550777</v>
      </c>
      <c r="D36" s="519">
        <f t="shared" si="12"/>
        <v>192.73437474315506</v>
      </c>
      <c r="E36" s="519">
        <f t="shared" si="12"/>
        <v>-22.63742766713858</v>
      </c>
      <c r="F36" s="519">
        <f t="shared" si="12"/>
        <v>17.907675087573352</v>
      </c>
      <c r="G36" s="519">
        <f t="shared" si="12"/>
        <v>4.695012036539879</v>
      </c>
      <c r="H36" s="519">
        <f t="shared" si="12"/>
        <v>-16.484327765013006</v>
      </c>
      <c r="I36" s="519">
        <f t="shared" si="12"/>
        <v>1.792113898938183</v>
      </c>
      <c r="J36" s="519">
        <f t="shared" si="12"/>
        <v>-18.306674481745812</v>
      </c>
      <c r="K36" s="519">
        <f aca="true" t="shared" si="13" ref="K36:P36">+K34-K35</f>
        <v>20.762519441022437</v>
      </c>
      <c r="L36" s="519">
        <f t="shared" si="13"/>
        <v>0</v>
      </c>
      <c r="M36" s="519">
        <f t="shared" si="13"/>
        <v>180.46326529332146</v>
      </c>
      <c r="N36" s="519">
        <f t="shared" si="13"/>
        <v>46.80420673561389</v>
      </c>
      <c r="O36" s="519">
        <f t="shared" si="13"/>
        <v>203.5732674261153</v>
      </c>
      <c r="P36" s="522">
        <f t="shared" si="13"/>
        <v>250.3774741617292</v>
      </c>
    </row>
    <row r="37" spans="1:16" s="67" customFormat="1" ht="21" thickBot="1">
      <c r="A37" s="764" t="s">
        <v>196</v>
      </c>
      <c r="B37" s="518">
        <f>+B34/B35*100</f>
        <v>95.28759972852278</v>
      </c>
      <c r="C37" s="519">
        <f aca="true" t="shared" si="14" ref="C37:J37">+C34/C35*100</f>
        <v>101.71263394646222</v>
      </c>
      <c r="D37" s="519">
        <f t="shared" si="14"/>
        <v>100.93953968964564</v>
      </c>
      <c r="E37" s="519">
        <f t="shared" si="14"/>
        <v>98.66306919588061</v>
      </c>
      <c r="F37" s="519">
        <f t="shared" si="14"/>
        <v>103.2443347849124</v>
      </c>
      <c r="G37" s="519">
        <f t="shared" si="14"/>
        <v>101.03731483077544</v>
      </c>
      <c r="H37" s="519">
        <f t="shared" si="14"/>
        <v>94.59844963488047</v>
      </c>
      <c r="I37" s="519">
        <f t="shared" si="14"/>
        <v>110.07444515614158</v>
      </c>
      <c r="J37" s="519">
        <f t="shared" si="14"/>
        <v>47.40295267773494</v>
      </c>
      <c r="K37" s="519">
        <v>0</v>
      </c>
      <c r="L37" s="519">
        <v>0</v>
      </c>
      <c r="M37" s="519">
        <f>+M34/M35*100</f>
        <v>100.76567112182597</v>
      </c>
      <c r="N37" s="519">
        <f>+N34/N35*100</f>
        <v>104.28570905086276</v>
      </c>
      <c r="O37" s="519">
        <f>+O34/O35*100</f>
        <v>141.10732776045108</v>
      </c>
      <c r="P37" s="522">
        <f>+P34/P35*100</f>
        <v>115.77356527083205</v>
      </c>
    </row>
    <row r="38" spans="1:16" s="70" customFormat="1" ht="34.5" thickBot="1">
      <c r="A38" s="850" t="s">
        <v>172</v>
      </c>
      <c r="B38" s="835"/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0"/>
    </row>
    <row r="39" spans="1:16" s="65" customFormat="1" ht="20.25">
      <c r="A39" s="512" t="s">
        <v>193</v>
      </c>
      <c r="B39" s="766">
        <v>8923.933</v>
      </c>
      <c r="C39" s="768">
        <v>27246.922442529907</v>
      </c>
      <c r="D39" s="768">
        <v>21599.565572713273</v>
      </c>
      <c r="E39" s="768">
        <v>1442.9857328601622</v>
      </c>
      <c r="F39" s="768">
        <v>480.5168864445753</v>
      </c>
      <c r="G39" s="768">
        <v>315.91306209941314</v>
      </c>
      <c r="H39" s="768">
        <v>804.8570811397464</v>
      </c>
      <c r="I39" s="768">
        <v>41.88300905740402</v>
      </c>
      <c r="J39" s="768">
        <v>12.910395001845034</v>
      </c>
      <c r="K39" s="768">
        <v>28.583529257783525</v>
      </c>
      <c r="L39" s="768">
        <v>0</v>
      </c>
      <c r="M39" s="768">
        <v>24727.215268574208</v>
      </c>
      <c r="N39" s="768">
        <v>1602.3475486275663</v>
      </c>
      <c r="O39" s="768">
        <v>917.3596253281296</v>
      </c>
      <c r="P39" s="770">
        <v>2519.7071739556955</v>
      </c>
    </row>
    <row r="40" spans="1:16" s="65" customFormat="1" ht="20.25">
      <c r="A40" s="446" t="s">
        <v>194</v>
      </c>
      <c r="B40" s="818">
        <v>9119.219999999998</v>
      </c>
      <c r="C40" s="819">
        <v>26877.58401120565</v>
      </c>
      <c r="D40" s="819">
        <v>21469.445212053964</v>
      </c>
      <c r="E40" s="819">
        <v>1416.8178309109774</v>
      </c>
      <c r="F40" s="819">
        <v>464.0677967340774</v>
      </c>
      <c r="G40" s="819">
        <v>314.6214259552902</v>
      </c>
      <c r="H40" s="819">
        <v>827.9567404522177</v>
      </c>
      <c r="I40" s="819">
        <v>45.11687037560962</v>
      </c>
      <c r="J40" s="819">
        <v>43.27422374574436</v>
      </c>
      <c r="K40" s="819"/>
      <c r="L40" s="819">
        <v>0</v>
      </c>
      <c r="M40" s="819">
        <v>24581.300100227883</v>
      </c>
      <c r="N40" s="819">
        <v>1518.1068117667971</v>
      </c>
      <c r="O40" s="819">
        <v>778.1770992109705</v>
      </c>
      <c r="P40" s="820">
        <v>2296.2839109777674</v>
      </c>
    </row>
    <row r="41" spans="1:16" s="67" customFormat="1" ht="20.25">
      <c r="A41" s="447" t="s">
        <v>195</v>
      </c>
      <c r="B41" s="518">
        <f>+B39-B40</f>
        <v>-195.28699999999662</v>
      </c>
      <c r="C41" s="519">
        <f aca="true" t="shared" si="15" ref="C41:J41">+C39-C40</f>
        <v>369.3384313242568</v>
      </c>
      <c r="D41" s="519">
        <f t="shared" si="15"/>
        <v>130.12036065930806</v>
      </c>
      <c r="E41" s="519">
        <f t="shared" si="15"/>
        <v>26.167901949184852</v>
      </c>
      <c r="F41" s="519">
        <f t="shared" si="15"/>
        <v>16.4490897104979</v>
      </c>
      <c r="G41" s="519">
        <f t="shared" si="15"/>
        <v>1.291636144122947</v>
      </c>
      <c r="H41" s="519">
        <f t="shared" si="15"/>
        <v>-23.099659312471317</v>
      </c>
      <c r="I41" s="519">
        <f t="shared" si="15"/>
        <v>-3.233861318205605</v>
      </c>
      <c r="J41" s="519">
        <f t="shared" si="15"/>
        <v>-30.363828743899326</v>
      </c>
      <c r="K41" s="519">
        <f aca="true" t="shared" si="16" ref="K41:P41">+K39-K40</f>
        <v>28.583529257783525</v>
      </c>
      <c r="L41" s="519">
        <f t="shared" si="16"/>
        <v>0</v>
      </c>
      <c r="M41" s="519">
        <f t="shared" si="16"/>
        <v>145.9151683463242</v>
      </c>
      <c r="N41" s="519">
        <f t="shared" si="16"/>
        <v>84.24073686076918</v>
      </c>
      <c r="O41" s="519">
        <f t="shared" si="16"/>
        <v>139.1825261171591</v>
      </c>
      <c r="P41" s="522">
        <f t="shared" si="16"/>
        <v>223.42326297792806</v>
      </c>
    </row>
    <row r="42" spans="1:16" s="67" customFormat="1" ht="21" thickBot="1">
      <c r="A42" s="764" t="s">
        <v>196</v>
      </c>
      <c r="B42" s="538">
        <f>+B39/B40*100</f>
        <v>97.85851202186156</v>
      </c>
      <c r="C42" s="539">
        <f aca="true" t="shared" si="17" ref="C42:J42">+C39/C40*100</f>
        <v>101.37415041162284</v>
      </c>
      <c r="D42" s="539">
        <f t="shared" si="17"/>
        <v>100.60607230123604</v>
      </c>
      <c r="E42" s="539">
        <f t="shared" si="17"/>
        <v>101.84694894278394</v>
      </c>
      <c r="F42" s="539">
        <f t="shared" si="17"/>
        <v>103.5445445312646</v>
      </c>
      <c r="G42" s="539">
        <f t="shared" si="17"/>
        <v>100.41053661243862</v>
      </c>
      <c r="H42" s="539">
        <f t="shared" si="17"/>
        <v>97.21004030961151</v>
      </c>
      <c r="I42" s="539">
        <f t="shared" si="17"/>
        <v>92.83225699991407</v>
      </c>
      <c r="J42" s="539">
        <f t="shared" si="17"/>
        <v>29.833914705667386</v>
      </c>
      <c r="K42" s="539">
        <v>0</v>
      </c>
      <c r="L42" s="539">
        <v>0</v>
      </c>
      <c r="M42" s="539">
        <f>+M39/M40*100</f>
        <v>100.59360232270616</v>
      </c>
      <c r="N42" s="539">
        <f>+N39/N40*100</f>
        <v>105.54906520462342</v>
      </c>
      <c r="O42" s="539">
        <f>+O39/O40*100</f>
        <v>117.88571345241112</v>
      </c>
      <c r="P42" s="540">
        <f>+P39/P40*100</f>
        <v>109.72977522116565</v>
      </c>
    </row>
    <row r="43" spans="1:16" s="70" customFormat="1" ht="34.5" thickBot="1">
      <c r="A43" s="850" t="s">
        <v>171</v>
      </c>
      <c r="B43" s="835"/>
      <c r="C43" s="831"/>
      <c r="D43" s="831"/>
      <c r="E43" s="831"/>
      <c r="F43" s="831"/>
      <c r="G43" s="831"/>
      <c r="H43" s="831"/>
      <c r="I43" s="831"/>
      <c r="J43" s="831"/>
      <c r="K43" s="831"/>
      <c r="L43" s="831"/>
      <c r="M43" s="831"/>
      <c r="N43" s="831"/>
      <c r="O43" s="831"/>
      <c r="P43" s="830"/>
    </row>
    <row r="44" spans="1:16" s="65" customFormat="1" ht="20.25">
      <c r="A44" s="512" t="s">
        <v>193</v>
      </c>
      <c r="B44" s="766">
        <v>13648.701</v>
      </c>
      <c r="C44" s="768">
        <v>27200.04266340069</v>
      </c>
      <c r="D44" s="768">
        <v>21593.588210335936</v>
      </c>
      <c r="E44" s="768">
        <v>1613.4170448406283</v>
      </c>
      <c r="F44" s="768">
        <v>553.0646103244544</v>
      </c>
      <c r="G44" s="768">
        <v>347.44164786573225</v>
      </c>
      <c r="H44" s="768">
        <v>633.1897445771576</v>
      </c>
      <c r="I44" s="768">
        <v>24.906069815728248</v>
      </c>
      <c r="J44" s="768">
        <v>15.106126216700018</v>
      </c>
      <c r="K44" s="768">
        <v>32.280861990700316</v>
      </c>
      <c r="L44" s="768">
        <v>0.40589943321346095</v>
      </c>
      <c r="M44" s="768">
        <v>24813.40021540025</v>
      </c>
      <c r="N44" s="768">
        <v>1535.0682334775533</v>
      </c>
      <c r="O44" s="768">
        <v>851.5742145229293</v>
      </c>
      <c r="P44" s="770">
        <v>2386.6424480004825</v>
      </c>
    </row>
    <row r="45" spans="1:16" s="65" customFormat="1" ht="20.25">
      <c r="A45" s="446" t="s">
        <v>194</v>
      </c>
      <c r="B45" s="818">
        <v>14295.663000000004</v>
      </c>
      <c r="C45" s="819">
        <v>26900.221136997974</v>
      </c>
      <c r="D45" s="819">
        <v>21412.773976741522</v>
      </c>
      <c r="E45" s="819">
        <v>1658.5722536968015</v>
      </c>
      <c r="F45" s="819">
        <v>542.6266110684521</v>
      </c>
      <c r="G45" s="819">
        <v>346.9704296564162</v>
      </c>
      <c r="H45" s="819">
        <v>665.881440172916</v>
      </c>
      <c r="I45" s="819">
        <v>24.67581718082376</v>
      </c>
      <c r="J45" s="819">
        <v>40.160688361684684</v>
      </c>
      <c r="K45" s="819"/>
      <c r="L45" s="819">
        <v>0</v>
      </c>
      <c r="M45" s="819">
        <v>24691.66121687862</v>
      </c>
      <c r="N45" s="819">
        <v>1496.349802034364</v>
      </c>
      <c r="O45" s="819">
        <v>712.2101180849984</v>
      </c>
      <c r="P45" s="820">
        <v>2208.5599201193627</v>
      </c>
    </row>
    <row r="46" spans="1:16" s="67" customFormat="1" ht="20.25">
      <c r="A46" s="447" t="s">
        <v>195</v>
      </c>
      <c r="B46" s="518">
        <f>+B44-B45</f>
        <v>-646.962000000005</v>
      </c>
      <c r="C46" s="519">
        <f aca="true" t="shared" si="18" ref="C46:J46">+C44-C45</f>
        <v>299.8215264027167</v>
      </c>
      <c r="D46" s="519">
        <f t="shared" si="18"/>
        <v>180.81423359441396</v>
      </c>
      <c r="E46" s="519">
        <f t="shared" si="18"/>
        <v>-45.1552088561732</v>
      </c>
      <c r="F46" s="519">
        <f t="shared" si="18"/>
        <v>10.437999256002286</v>
      </c>
      <c r="G46" s="519">
        <f t="shared" si="18"/>
        <v>0.4712182093160777</v>
      </c>
      <c r="H46" s="519">
        <f t="shared" si="18"/>
        <v>-32.69169559575835</v>
      </c>
      <c r="I46" s="519">
        <f t="shared" si="18"/>
        <v>0.23025263490448822</v>
      </c>
      <c r="J46" s="519">
        <f t="shared" si="18"/>
        <v>-25.054562144984665</v>
      </c>
      <c r="K46" s="519">
        <f aca="true" t="shared" si="19" ref="K46:P46">+K44-K45</f>
        <v>32.280861990700316</v>
      </c>
      <c r="L46" s="519">
        <f t="shared" si="19"/>
        <v>0.40589943321346095</v>
      </c>
      <c r="M46" s="519">
        <f t="shared" si="19"/>
        <v>121.73899852162867</v>
      </c>
      <c r="N46" s="519">
        <f t="shared" si="19"/>
        <v>38.718431443189274</v>
      </c>
      <c r="O46" s="519">
        <f t="shared" si="19"/>
        <v>139.36409643793093</v>
      </c>
      <c r="P46" s="522">
        <f t="shared" si="19"/>
        <v>178.08252788111986</v>
      </c>
    </row>
    <row r="47" spans="1:16" s="67" customFormat="1" ht="21" thickBot="1">
      <c r="A47" s="764" t="s">
        <v>196</v>
      </c>
      <c r="B47" s="538">
        <f>+B44/B45*100</f>
        <v>95.4744176607968</v>
      </c>
      <c r="C47" s="539">
        <f aca="true" t="shared" si="20" ref="C47:J47">+C44/C45*100</f>
        <v>101.11456900252149</v>
      </c>
      <c r="D47" s="539">
        <f t="shared" si="20"/>
        <v>100.84442227705208</v>
      </c>
      <c r="E47" s="539">
        <f t="shared" si="20"/>
        <v>97.27746507542699</v>
      </c>
      <c r="F47" s="539">
        <f t="shared" si="20"/>
        <v>101.92360622260111</v>
      </c>
      <c r="G47" s="539">
        <f t="shared" si="20"/>
        <v>100.1358093281271</v>
      </c>
      <c r="H47" s="539">
        <f t="shared" si="20"/>
        <v>95.09046301286472</v>
      </c>
      <c r="I47" s="539">
        <f t="shared" si="20"/>
        <v>100.9331104749934</v>
      </c>
      <c r="J47" s="539">
        <f t="shared" si="20"/>
        <v>37.61421139163546</v>
      </c>
      <c r="K47" s="539">
        <v>0</v>
      </c>
      <c r="L47" s="539" t="e">
        <f>+L44/L45*100</f>
        <v>#DIV/0!</v>
      </c>
      <c r="M47" s="539">
        <f>+M44/M45*100</f>
        <v>100.49303688987281</v>
      </c>
      <c r="N47" s="539">
        <f>+N44/N45*100</f>
        <v>102.58752541621949</v>
      </c>
      <c r="O47" s="539">
        <f>+O44/O45*100</f>
        <v>119.56783439312197</v>
      </c>
      <c r="P47" s="540">
        <f>+P44/P45*100</f>
        <v>108.06328713379418</v>
      </c>
    </row>
    <row r="48" spans="1:16" s="70" customFormat="1" ht="34.5" thickBot="1">
      <c r="A48" s="850" t="s">
        <v>112</v>
      </c>
      <c r="B48" s="835"/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30"/>
    </row>
    <row r="49" spans="1:16" s="65" customFormat="1" ht="20.25">
      <c r="A49" s="512" t="s">
        <v>193</v>
      </c>
      <c r="B49" s="766">
        <v>274.387</v>
      </c>
      <c r="C49" s="768">
        <v>26333.107982521033</v>
      </c>
      <c r="D49" s="768">
        <v>21388.399110259114</v>
      </c>
      <c r="E49" s="768">
        <v>1708.1306087144553</v>
      </c>
      <c r="F49" s="768">
        <v>342.38927743175384</v>
      </c>
      <c r="G49" s="768">
        <v>165.9620657441254</v>
      </c>
      <c r="H49" s="768">
        <v>403.4654217097263</v>
      </c>
      <c r="I49" s="768">
        <v>4.921880409786178</v>
      </c>
      <c r="J49" s="768">
        <v>16.52410646276974</v>
      </c>
      <c r="K49" s="768">
        <v>8.688458272440021</v>
      </c>
      <c r="L49" s="768">
        <v>0</v>
      </c>
      <c r="M49" s="768">
        <v>24038.480929004167</v>
      </c>
      <c r="N49" s="768">
        <v>1512.3098640484666</v>
      </c>
      <c r="O49" s="768">
        <v>782.3171894684031</v>
      </c>
      <c r="P49" s="770">
        <v>2294.6270535168696</v>
      </c>
    </row>
    <row r="50" spans="1:16" s="65" customFormat="1" ht="20.25">
      <c r="A50" s="446" t="s">
        <v>194</v>
      </c>
      <c r="B50" s="818">
        <v>280.308</v>
      </c>
      <c r="C50" s="819">
        <v>25384.70242257327</v>
      </c>
      <c r="D50" s="819">
        <v>20660.23207804748</v>
      </c>
      <c r="E50" s="819">
        <v>1976.8367890558484</v>
      </c>
      <c r="F50" s="819">
        <v>315.9197501795644</v>
      </c>
      <c r="G50" s="819">
        <v>162.54441542874267</v>
      </c>
      <c r="H50" s="819">
        <v>416.73801675300035</v>
      </c>
      <c r="I50" s="819">
        <v>3.6947453039751514</v>
      </c>
      <c r="J50" s="819">
        <v>22.27549695335131</v>
      </c>
      <c r="K50" s="819"/>
      <c r="L50" s="819">
        <v>0</v>
      </c>
      <c r="M50" s="819">
        <v>23558.24129172196</v>
      </c>
      <c r="N50" s="819">
        <v>1434.8662899382105</v>
      </c>
      <c r="O50" s="819">
        <v>391.59484091309093</v>
      </c>
      <c r="P50" s="820">
        <v>1826.4611308513015</v>
      </c>
    </row>
    <row r="51" spans="1:16" s="67" customFormat="1" ht="20.25">
      <c r="A51" s="447" t="s">
        <v>195</v>
      </c>
      <c r="B51" s="518">
        <f>+B49-B50</f>
        <v>-5.920999999999992</v>
      </c>
      <c r="C51" s="519">
        <f aca="true" t="shared" si="21" ref="C51:J51">+C49-C50</f>
        <v>948.4055599477615</v>
      </c>
      <c r="D51" s="519">
        <f t="shared" si="21"/>
        <v>728.1670322116333</v>
      </c>
      <c r="E51" s="519">
        <f t="shared" si="21"/>
        <v>-268.70618034139306</v>
      </c>
      <c r="F51" s="519">
        <f t="shared" si="21"/>
        <v>26.469527252189437</v>
      </c>
      <c r="G51" s="519">
        <f t="shared" si="21"/>
        <v>3.41765031538273</v>
      </c>
      <c r="H51" s="519">
        <f t="shared" si="21"/>
        <v>-13.272595043274066</v>
      </c>
      <c r="I51" s="519">
        <f t="shared" si="21"/>
        <v>1.2271351058110267</v>
      </c>
      <c r="J51" s="519">
        <f t="shared" si="21"/>
        <v>-5.751390490581571</v>
      </c>
      <c r="K51" s="519">
        <f aca="true" t="shared" si="22" ref="K51:P51">+K49-K50</f>
        <v>8.688458272440021</v>
      </c>
      <c r="L51" s="519">
        <f t="shared" si="22"/>
        <v>0</v>
      </c>
      <c r="M51" s="519">
        <f t="shared" si="22"/>
        <v>480.2396372822077</v>
      </c>
      <c r="N51" s="519">
        <f t="shared" si="22"/>
        <v>77.44357411025612</v>
      </c>
      <c r="O51" s="519">
        <f t="shared" si="22"/>
        <v>390.7223485553121</v>
      </c>
      <c r="P51" s="522">
        <f t="shared" si="22"/>
        <v>468.16592266556813</v>
      </c>
    </row>
    <row r="52" spans="1:16" s="67" customFormat="1" ht="21" thickBot="1">
      <c r="A52" s="764" t="s">
        <v>196</v>
      </c>
      <c r="B52" s="518">
        <f>+B49/B50*100</f>
        <v>97.88768069409363</v>
      </c>
      <c r="C52" s="519">
        <f aca="true" t="shared" si="23" ref="C52:J52">+C49/C50*100</f>
        <v>103.73613030462154</v>
      </c>
      <c r="D52" s="519">
        <f t="shared" si="23"/>
        <v>103.52448621806793</v>
      </c>
      <c r="E52" s="519">
        <f t="shared" si="23"/>
        <v>86.4072652922587</v>
      </c>
      <c r="F52" s="519">
        <f t="shared" si="23"/>
        <v>108.37856045313549</v>
      </c>
      <c r="G52" s="519">
        <f t="shared" si="23"/>
        <v>102.1025947316418</v>
      </c>
      <c r="H52" s="519">
        <f t="shared" si="23"/>
        <v>96.81512256868547</v>
      </c>
      <c r="I52" s="519">
        <f t="shared" si="23"/>
        <v>133.2129823533644</v>
      </c>
      <c r="J52" s="519">
        <f t="shared" si="23"/>
        <v>74.18064116537573</v>
      </c>
      <c r="K52" s="519">
        <v>0</v>
      </c>
      <c r="L52" s="519">
        <v>0</v>
      </c>
      <c r="M52" s="519">
        <f>+M49/M50*100</f>
        <v>102.03852075091429</v>
      </c>
      <c r="N52" s="519">
        <f>+N49/N50*100</f>
        <v>105.39726765157964</v>
      </c>
      <c r="O52" s="519">
        <f>+O49/O50*100</f>
        <v>199.77719513471004</v>
      </c>
      <c r="P52" s="522">
        <f>+P49/P50*100</f>
        <v>125.63240546199627</v>
      </c>
    </row>
    <row r="53" spans="1:16" s="159" customFormat="1" ht="34.5" hidden="1" thickBot="1">
      <c r="A53" s="851" t="s">
        <v>57</v>
      </c>
      <c r="B53" s="836"/>
      <c r="C53" s="821"/>
      <c r="D53" s="821"/>
      <c r="E53" s="821"/>
      <c r="F53" s="821"/>
      <c r="G53" s="821"/>
      <c r="H53" s="821"/>
      <c r="I53" s="821"/>
      <c r="J53" s="821"/>
      <c r="K53" s="822"/>
      <c r="L53" s="821"/>
      <c r="M53" s="821"/>
      <c r="N53" s="821"/>
      <c r="O53" s="821"/>
      <c r="P53" s="837"/>
    </row>
    <row r="54" spans="1:16" s="162" customFormat="1" ht="21" hidden="1" thickBot="1">
      <c r="A54" s="852" t="s">
        <v>120</v>
      </c>
      <c r="B54" s="548">
        <v>5.833</v>
      </c>
      <c r="C54" s="525">
        <v>23149</v>
      </c>
      <c r="D54" s="525">
        <v>16024</v>
      </c>
      <c r="E54" s="525">
        <v>4153</v>
      </c>
      <c r="F54" s="525">
        <v>561</v>
      </c>
      <c r="G54" s="525">
        <v>335</v>
      </c>
      <c r="H54" s="525">
        <v>0</v>
      </c>
      <c r="I54" s="525">
        <v>0</v>
      </c>
      <c r="J54" s="525">
        <v>0</v>
      </c>
      <c r="K54" s="526"/>
      <c r="L54" s="525">
        <v>21073</v>
      </c>
      <c r="M54" s="525">
        <v>1762</v>
      </c>
      <c r="N54" s="525">
        <v>314</v>
      </c>
      <c r="O54" s="525">
        <v>2076</v>
      </c>
      <c r="P54" s="838"/>
    </row>
    <row r="55" spans="1:16" s="162" customFormat="1" ht="21" hidden="1" thickBot="1">
      <c r="A55" s="853" t="s">
        <v>116</v>
      </c>
      <c r="B55" s="548">
        <v>7.368</v>
      </c>
      <c r="C55" s="525">
        <v>25164</v>
      </c>
      <c r="D55" s="525">
        <v>17093</v>
      </c>
      <c r="E55" s="525">
        <v>4496</v>
      </c>
      <c r="F55" s="525">
        <v>440</v>
      </c>
      <c r="G55" s="525">
        <v>346</v>
      </c>
      <c r="H55" s="525">
        <v>0</v>
      </c>
      <c r="I55" s="525">
        <v>0</v>
      </c>
      <c r="J55" s="525">
        <v>0</v>
      </c>
      <c r="K55" s="526"/>
      <c r="L55" s="525">
        <v>22375</v>
      </c>
      <c r="M55" s="525">
        <v>2036</v>
      </c>
      <c r="N55" s="525">
        <v>754</v>
      </c>
      <c r="O55" s="525">
        <v>2790</v>
      </c>
      <c r="P55" s="838"/>
    </row>
    <row r="56" spans="1:16" s="165" customFormat="1" ht="21" hidden="1" thickBot="1">
      <c r="A56" s="854" t="s">
        <v>118</v>
      </c>
      <c r="B56" s="548">
        <f aca="true" t="shared" si="24" ref="B56:O56">+B54-B55</f>
        <v>-1.5350000000000001</v>
      </c>
      <c r="C56" s="525">
        <f t="shared" si="24"/>
        <v>-2015</v>
      </c>
      <c r="D56" s="525">
        <f t="shared" si="24"/>
        <v>-1069</v>
      </c>
      <c r="E56" s="525">
        <f t="shared" si="24"/>
        <v>-343</v>
      </c>
      <c r="F56" s="525">
        <f t="shared" si="24"/>
        <v>121</v>
      </c>
      <c r="G56" s="525">
        <f t="shared" si="24"/>
        <v>-11</v>
      </c>
      <c r="H56" s="525">
        <f t="shared" si="24"/>
        <v>0</v>
      </c>
      <c r="I56" s="525">
        <f t="shared" si="24"/>
        <v>0</v>
      </c>
      <c r="J56" s="525">
        <f t="shared" si="24"/>
        <v>0</v>
      </c>
      <c r="K56" s="526"/>
      <c r="L56" s="525">
        <f t="shared" si="24"/>
        <v>-1302</v>
      </c>
      <c r="M56" s="525">
        <f t="shared" si="24"/>
        <v>-274</v>
      </c>
      <c r="N56" s="525">
        <f t="shared" si="24"/>
        <v>-440</v>
      </c>
      <c r="O56" s="525">
        <f t="shared" si="24"/>
        <v>-714</v>
      </c>
      <c r="P56" s="839"/>
    </row>
    <row r="57" spans="1:16" s="165" customFormat="1" ht="21" hidden="1" thickBot="1">
      <c r="A57" s="855" t="s">
        <v>119</v>
      </c>
      <c r="B57" s="549">
        <f aca="true" t="shared" si="25" ref="B57:O57">+B54/B55*100</f>
        <v>79.16666666666666</v>
      </c>
      <c r="C57" s="541">
        <f t="shared" si="25"/>
        <v>91.99252900969638</v>
      </c>
      <c r="D57" s="541">
        <f t="shared" si="25"/>
        <v>93.7459778856842</v>
      </c>
      <c r="E57" s="541">
        <f t="shared" si="25"/>
        <v>92.37099644128114</v>
      </c>
      <c r="F57" s="541">
        <f t="shared" si="25"/>
        <v>127.49999999999999</v>
      </c>
      <c r="G57" s="541">
        <f t="shared" si="25"/>
        <v>96.82080924855492</v>
      </c>
      <c r="H57" s="541" t="e">
        <f t="shared" si="25"/>
        <v>#DIV/0!</v>
      </c>
      <c r="I57" s="541" t="e">
        <f t="shared" si="25"/>
        <v>#DIV/0!</v>
      </c>
      <c r="J57" s="541" t="e">
        <f t="shared" si="25"/>
        <v>#DIV/0!</v>
      </c>
      <c r="K57" s="539"/>
      <c r="L57" s="541">
        <f t="shared" si="25"/>
        <v>94.18100558659218</v>
      </c>
      <c r="M57" s="541">
        <f t="shared" si="25"/>
        <v>86.54223968565815</v>
      </c>
      <c r="N57" s="541">
        <f t="shared" si="25"/>
        <v>41.644562334217504</v>
      </c>
      <c r="O57" s="541">
        <f t="shared" si="25"/>
        <v>74.40860215053763</v>
      </c>
      <c r="P57" s="840"/>
    </row>
    <row r="58" spans="1:16" s="70" customFormat="1" ht="34.5" thickBot="1">
      <c r="A58" s="850" t="s">
        <v>175</v>
      </c>
      <c r="B58" s="835"/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0"/>
    </row>
    <row r="59" spans="1:16" s="65" customFormat="1" ht="20.25">
      <c r="A59" s="512" t="s">
        <v>193</v>
      </c>
      <c r="B59" s="766">
        <v>1015.161</v>
      </c>
      <c r="C59" s="768">
        <v>29065.015795524057</v>
      </c>
      <c r="D59" s="768">
        <v>22048.344219948038</v>
      </c>
      <c r="E59" s="768">
        <v>1678.4009301644442</v>
      </c>
      <c r="F59" s="768">
        <v>706.8036498644062</v>
      </c>
      <c r="G59" s="768">
        <v>356.8644119832553</v>
      </c>
      <c r="H59" s="768">
        <v>998.8501002960776</v>
      </c>
      <c r="I59" s="768">
        <v>60.25924295095394</v>
      </c>
      <c r="J59" s="768">
        <v>13.707513717856909</v>
      </c>
      <c r="K59" s="768">
        <v>10.679750962326832</v>
      </c>
      <c r="L59" s="768">
        <v>0</v>
      </c>
      <c r="M59" s="768">
        <v>25873.90981988736</v>
      </c>
      <c r="N59" s="768">
        <v>2061.8942873757624</v>
      </c>
      <c r="O59" s="768">
        <v>1129.211688260943</v>
      </c>
      <c r="P59" s="770">
        <v>3191.105975636706</v>
      </c>
    </row>
    <row r="60" spans="1:16" s="65" customFormat="1" ht="20.25">
      <c r="A60" s="446" t="s">
        <v>194</v>
      </c>
      <c r="B60" s="818">
        <v>1023.32</v>
      </c>
      <c r="C60" s="819">
        <v>28332.72990527564</v>
      </c>
      <c r="D60" s="819">
        <v>21601.641226595784</v>
      </c>
      <c r="E60" s="819">
        <v>1660.8700113356526</v>
      </c>
      <c r="F60" s="819">
        <v>656.4890096287899</v>
      </c>
      <c r="G60" s="819">
        <v>354.731657741469</v>
      </c>
      <c r="H60" s="819">
        <v>951.5057199442336</v>
      </c>
      <c r="I60" s="819">
        <v>57.27354753807865</v>
      </c>
      <c r="J60" s="819">
        <v>27.096281384773736</v>
      </c>
      <c r="K60" s="819"/>
      <c r="L60" s="819">
        <v>0</v>
      </c>
      <c r="M60" s="819">
        <v>25309.607454168785</v>
      </c>
      <c r="N60" s="819">
        <v>2005.484924885014</v>
      </c>
      <c r="O60" s="819">
        <v>1017.6375262218401</v>
      </c>
      <c r="P60" s="820">
        <v>3023.122451106854</v>
      </c>
    </row>
    <row r="61" spans="1:16" s="67" customFormat="1" ht="20.25">
      <c r="A61" s="447" t="s">
        <v>195</v>
      </c>
      <c r="B61" s="518">
        <f>+B59-B60</f>
        <v>-8.159000000000106</v>
      </c>
      <c r="C61" s="519">
        <f aca="true" t="shared" si="26" ref="C61:J61">+C59-C60</f>
        <v>732.2858902484186</v>
      </c>
      <c r="D61" s="519">
        <f t="shared" si="26"/>
        <v>446.70299335225354</v>
      </c>
      <c r="E61" s="519">
        <f t="shared" si="26"/>
        <v>17.530918828791528</v>
      </c>
      <c r="F61" s="519">
        <f t="shared" si="26"/>
        <v>50.314640235616366</v>
      </c>
      <c r="G61" s="519">
        <f t="shared" si="26"/>
        <v>2.1327542417863015</v>
      </c>
      <c r="H61" s="519">
        <f t="shared" si="26"/>
        <v>47.34438035184394</v>
      </c>
      <c r="I61" s="519">
        <f t="shared" si="26"/>
        <v>2.9856954128752875</v>
      </c>
      <c r="J61" s="519">
        <f t="shared" si="26"/>
        <v>-13.388767666916827</v>
      </c>
      <c r="K61" s="519">
        <f aca="true" t="shared" si="27" ref="K61:P61">+K59-K60</f>
        <v>10.679750962326832</v>
      </c>
      <c r="L61" s="519">
        <f t="shared" si="27"/>
        <v>0</v>
      </c>
      <c r="M61" s="519">
        <f t="shared" si="27"/>
        <v>564.3023657185768</v>
      </c>
      <c r="N61" s="519">
        <f t="shared" si="27"/>
        <v>56.409362490748435</v>
      </c>
      <c r="O61" s="519">
        <f t="shared" si="27"/>
        <v>111.57416203910293</v>
      </c>
      <c r="P61" s="522">
        <f t="shared" si="27"/>
        <v>167.98352452985182</v>
      </c>
    </row>
    <row r="62" spans="1:16" s="67" customFormat="1" ht="21" thickBot="1">
      <c r="A62" s="764" t="s">
        <v>196</v>
      </c>
      <c r="B62" s="538">
        <f>+B59/B60*100</f>
        <v>99.20269319469959</v>
      </c>
      <c r="C62" s="539">
        <f aca="true" t="shared" si="28" ref="C62:J62">+C59/C60*100</f>
        <v>102.58459348144939</v>
      </c>
      <c r="D62" s="539">
        <f t="shared" si="28"/>
        <v>102.06791228808243</v>
      </c>
      <c r="E62" s="539">
        <f t="shared" si="28"/>
        <v>101.05552624282097</v>
      </c>
      <c r="F62" s="539">
        <f t="shared" si="28"/>
        <v>107.66420145617772</v>
      </c>
      <c r="G62" s="539">
        <f t="shared" si="28"/>
        <v>100.60123030895107</v>
      </c>
      <c r="H62" s="539">
        <f t="shared" si="28"/>
        <v>104.97573260564516</v>
      </c>
      <c r="I62" s="539">
        <f t="shared" si="28"/>
        <v>105.21304431315389</v>
      </c>
      <c r="J62" s="539">
        <f t="shared" si="28"/>
        <v>50.58817305299906</v>
      </c>
      <c r="K62" s="539">
        <v>0</v>
      </c>
      <c r="L62" s="539">
        <v>0</v>
      </c>
      <c r="M62" s="539">
        <f>+M59/M60*100</f>
        <v>102.22959746309945</v>
      </c>
      <c r="N62" s="539">
        <f>+N59/N60*100</f>
        <v>102.81275425164229</v>
      </c>
      <c r="O62" s="539">
        <f>+O59/O60*100</f>
        <v>110.96403770145366</v>
      </c>
      <c r="P62" s="540">
        <f>+P59/P60*100</f>
        <v>105.556623234641</v>
      </c>
    </row>
    <row r="63" spans="1:16" s="151" customFormat="1" ht="34.5" thickBot="1">
      <c r="A63" s="856" t="s">
        <v>99</v>
      </c>
      <c r="B63" s="835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0"/>
    </row>
    <row r="64" spans="1:16" s="152" customFormat="1" ht="20.25">
      <c r="A64" s="512" t="s">
        <v>193</v>
      </c>
      <c r="B64" s="766">
        <v>817.783</v>
      </c>
      <c r="C64" s="768">
        <v>26649.95481686462</v>
      </c>
      <c r="D64" s="768">
        <v>22030.55904398437</v>
      </c>
      <c r="E64" s="768">
        <v>1537.8311442848126</v>
      </c>
      <c r="F64" s="768">
        <v>519.721409387739</v>
      </c>
      <c r="G64" s="768">
        <v>116.14715232117405</v>
      </c>
      <c r="H64" s="768">
        <v>303.69772095205377</v>
      </c>
      <c r="I64" s="768">
        <v>0.24700929219609605</v>
      </c>
      <c r="J64" s="768">
        <v>2.365745762221356</v>
      </c>
      <c r="K64" s="768">
        <v>9.501909430741406</v>
      </c>
      <c r="L64" s="768">
        <v>0</v>
      </c>
      <c r="M64" s="768">
        <v>24520.071135415306</v>
      </c>
      <c r="N64" s="768">
        <v>1894.8520980912217</v>
      </c>
      <c r="O64" s="768">
        <v>235.0315833580954</v>
      </c>
      <c r="P64" s="770">
        <v>2129.883681449317</v>
      </c>
    </row>
    <row r="65" spans="1:16" s="152" customFormat="1" ht="20.25">
      <c r="A65" s="446" t="s">
        <v>194</v>
      </c>
      <c r="B65" s="818">
        <v>813.128</v>
      </c>
      <c r="C65" s="819">
        <v>26545.51702396998</v>
      </c>
      <c r="D65" s="819">
        <v>21786.692665033468</v>
      </c>
      <c r="E65" s="819">
        <v>1774.1058808289306</v>
      </c>
      <c r="F65" s="819">
        <v>512.4293674140685</v>
      </c>
      <c r="G65" s="819">
        <v>113.65553762753221</v>
      </c>
      <c r="H65" s="819">
        <v>234.8176834807476</v>
      </c>
      <c r="I65" s="819">
        <v>0.36915057243959953</v>
      </c>
      <c r="J65" s="819">
        <v>10.21548882832715</v>
      </c>
      <c r="K65" s="819"/>
      <c r="L65" s="819">
        <v>0</v>
      </c>
      <c r="M65" s="819">
        <v>24432.285773785512</v>
      </c>
      <c r="N65" s="819">
        <v>1854.8533154271736</v>
      </c>
      <c r="O65" s="819">
        <v>258.3779347572994</v>
      </c>
      <c r="P65" s="820">
        <v>2113.231250184473</v>
      </c>
    </row>
    <row r="66" spans="1:16" s="153" customFormat="1" ht="20.25">
      <c r="A66" s="447" t="s">
        <v>195</v>
      </c>
      <c r="B66" s="518">
        <f>+B64-B65</f>
        <v>4.654999999999973</v>
      </c>
      <c r="C66" s="519">
        <f aca="true" t="shared" si="29" ref="C66:J66">+C64-C65</f>
        <v>104.43779289464146</v>
      </c>
      <c r="D66" s="519">
        <f t="shared" si="29"/>
        <v>243.86637895090098</v>
      </c>
      <c r="E66" s="519">
        <f t="shared" si="29"/>
        <v>-236.274736544118</v>
      </c>
      <c r="F66" s="519">
        <f t="shared" si="29"/>
        <v>7.292041973670507</v>
      </c>
      <c r="G66" s="519">
        <f t="shared" si="29"/>
        <v>2.4916146936418357</v>
      </c>
      <c r="H66" s="519">
        <f t="shared" si="29"/>
        <v>68.88003747130617</v>
      </c>
      <c r="I66" s="519">
        <f t="shared" si="29"/>
        <v>-0.12214128024350349</v>
      </c>
      <c r="J66" s="519">
        <f t="shared" si="29"/>
        <v>-7.849743066105794</v>
      </c>
      <c r="K66" s="519">
        <f aca="true" t="shared" si="30" ref="K66:P66">+K64-K65</f>
        <v>9.501909430741406</v>
      </c>
      <c r="L66" s="519">
        <f t="shared" si="30"/>
        <v>0</v>
      </c>
      <c r="M66" s="519">
        <f t="shared" si="30"/>
        <v>87.78536162979435</v>
      </c>
      <c r="N66" s="519">
        <f t="shared" si="30"/>
        <v>39.99878266404812</v>
      </c>
      <c r="O66" s="519">
        <f t="shared" si="30"/>
        <v>-23.346351399203996</v>
      </c>
      <c r="P66" s="522">
        <f t="shared" si="30"/>
        <v>16.652431264843926</v>
      </c>
    </row>
    <row r="67" spans="1:16" s="153" customFormat="1" ht="21" thickBot="1">
      <c r="A67" s="764" t="s">
        <v>196</v>
      </c>
      <c r="B67" s="538">
        <f>+B64/B65*100</f>
        <v>100.5724805934613</v>
      </c>
      <c r="C67" s="539">
        <f aca="true" t="shared" si="31" ref="C67:J67">+C64/C65*100</f>
        <v>100.39342911573482</v>
      </c>
      <c r="D67" s="539">
        <f t="shared" si="31"/>
        <v>101.11933638896137</v>
      </c>
      <c r="E67" s="539">
        <f t="shared" si="31"/>
        <v>86.68203859209794</v>
      </c>
      <c r="F67" s="539">
        <f t="shared" si="31"/>
        <v>101.42303358030964</v>
      </c>
      <c r="G67" s="539">
        <f t="shared" si="31"/>
        <v>102.19225102942828</v>
      </c>
      <c r="H67" s="539">
        <f t="shared" si="31"/>
        <v>129.33341154306785</v>
      </c>
      <c r="I67" s="539">
        <f t="shared" si="31"/>
        <v>66.91288342415119</v>
      </c>
      <c r="J67" s="539">
        <f t="shared" si="31"/>
        <v>23.15841955268196</v>
      </c>
      <c r="K67" s="539">
        <v>0</v>
      </c>
      <c r="L67" s="539">
        <v>0</v>
      </c>
      <c r="M67" s="539">
        <f>+M64/M65*100</f>
        <v>100.35930065014213</v>
      </c>
      <c r="N67" s="539">
        <f>+N64/N65*100</f>
        <v>102.15643912817096</v>
      </c>
      <c r="O67" s="539">
        <f>+O64/O65*100</f>
        <v>90.96426271030698</v>
      </c>
      <c r="P67" s="540">
        <f>+P64/P65*100</f>
        <v>100.78800799786536</v>
      </c>
    </row>
    <row r="68" spans="1:16" s="151" customFormat="1" ht="34.5" thickBot="1">
      <c r="A68" s="856" t="s">
        <v>111</v>
      </c>
      <c r="B68" s="835"/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0"/>
    </row>
    <row r="69" spans="1:16" s="152" customFormat="1" ht="20.25">
      <c r="A69" s="512" t="s">
        <v>193</v>
      </c>
      <c r="B69" s="766">
        <v>735.609</v>
      </c>
      <c r="C69" s="768">
        <v>22496.305782011914</v>
      </c>
      <c r="D69" s="768">
        <v>18098.83488828078</v>
      </c>
      <c r="E69" s="768">
        <v>1649.356292994421</v>
      </c>
      <c r="F69" s="768">
        <v>375.3465949075301</v>
      </c>
      <c r="G69" s="768">
        <v>774.6522495873037</v>
      </c>
      <c r="H69" s="768">
        <v>73.65711041237034</v>
      </c>
      <c r="I69" s="768">
        <v>3.940272617654215</v>
      </c>
      <c r="J69" s="768">
        <v>32.12440304563973</v>
      </c>
      <c r="K69" s="768">
        <v>7.930163986574389</v>
      </c>
      <c r="L69" s="768">
        <v>0</v>
      </c>
      <c r="M69" s="768">
        <v>21015.84197583227</v>
      </c>
      <c r="N69" s="768">
        <v>883.4305996799934</v>
      </c>
      <c r="O69" s="768">
        <v>597.0332064996484</v>
      </c>
      <c r="P69" s="770">
        <v>1480.4638061796418</v>
      </c>
    </row>
    <row r="70" spans="1:16" s="65" customFormat="1" ht="20.25">
      <c r="A70" s="446" t="s">
        <v>194</v>
      </c>
      <c r="B70" s="818">
        <v>732.208</v>
      </c>
      <c r="C70" s="819">
        <v>22232.431221729337</v>
      </c>
      <c r="D70" s="819">
        <v>18019.470787899972</v>
      </c>
      <c r="E70" s="819">
        <v>1669.2180819293612</v>
      </c>
      <c r="F70" s="819">
        <v>360.2359803043216</v>
      </c>
      <c r="G70" s="819">
        <v>759.1133029594506</v>
      </c>
      <c r="H70" s="819">
        <v>39.23816729672443</v>
      </c>
      <c r="I70" s="819">
        <v>4.425427383111539</v>
      </c>
      <c r="J70" s="819">
        <v>49.91842026673659</v>
      </c>
      <c r="K70" s="819"/>
      <c r="L70" s="819">
        <v>0</v>
      </c>
      <c r="M70" s="819">
        <v>20901.62016803968</v>
      </c>
      <c r="N70" s="819">
        <v>850.5058216608762</v>
      </c>
      <c r="O70" s="819">
        <v>480.3052320287859</v>
      </c>
      <c r="P70" s="820">
        <v>1330.811053689662</v>
      </c>
    </row>
    <row r="71" spans="1:16" s="67" customFormat="1" ht="20.25">
      <c r="A71" s="447" t="s">
        <v>195</v>
      </c>
      <c r="B71" s="518">
        <f>+B69-B70</f>
        <v>3.4010000000000673</v>
      </c>
      <c r="C71" s="519">
        <f aca="true" t="shared" si="32" ref="C71:J71">+C69-C70</f>
        <v>263.87456028257657</v>
      </c>
      <c r="D71" s="519">
        <f t="shared" si="32"/>
        <v>79.36410038080794</v>
      </c>
      <c r="E71" s="519">
        <f t="shared" si="32"/>
        <v>-19.86178893494025</v>
      </c>
      <c r="F71" s="519">
        <f t="shared" si="32"/>
        <v>15.110614603208546</v>
      </c>
      <c r="G71" s="519">
        <f t="shared" si="32"/>
        <v>15.538946627853079</v>
      </c>
      <c r="H71" s="519">
        <f t="shared" si="32"/>
        <v>34.41894311564592</v>
      </c>
      <c r="I71" s="519">
        <f t="shared" si="32"/>
        <v>-0.48515476545732383</v>
      </c>
      <c r="J71" s="519">
        <f t="shared" si="32"/>
        <v>-17.79401722109686</v>
      </c>
      <c r="K71" s="519">
        <f aca="true" t="shared" si="33" ref="K71:P71">+K69-K70</f>
        <v>7.930163986574389</v>
      </c>
      <c r="L71" s="519">
        <f t="shared" si="33"/>
        <v>0</v>
      </c>
      <c r="M71" s="519">
        <f t="shared" si="33"/>
        <v>114.22180779258997</v>
      </c>
      <c r="N71" s="519">
        <f t="shared" si="33"/>
        <v>32.924778019117184</v>
      </c>
      <c r="O71" s="519">
        <f t="shared" si="33"/>
        <v>116.72797447086248</v>
      </c>
      <c r="P71" s="522">
        <f t="shared" si="33"/>
        <v>149.65275248997978</v>
      </c>
    </row>
    <row r="72" spans="1:16" s="67" customFormat="1" ht="21" thickBot="1">
      <c r="A72" s="764" t="s">
        <v>196</v>
      </c>
      <c r="B72" s="538">
        <f>+B69/B70*100</f>
        <v>100.4644855013876</v>
      </c>
      <c r="C72" s="539">
        <f aca="true" t="shared" si="34" ref="C72:J72">+C69/C70*100</f>
        <v>101.18689025797896</v>
      </c>
      <c r="D72" s="539">
        <f t="shared" si="34"/>
        <v>100.44043524537969</v>
      </c>
      <c r="E72" s="539">
        <f t="shared" si="34"/>
        <v>98.81011419957882</v>
      </c>
      <c r="F72" s="539">
        <f t="shared" si="34"/>
        <v>104.19464335307187</v>
      </c>
      <c r="G72" s="539">
        <f t="shared" si="34"/>
        <v>102.0469864732015</v>
      </c>
      <c r="H72" s="539">
        <f t="shared" si="34"/>
        <v>187.71801918108235</v>
      </c>
      <c r="I72" s="539">
        <f t="shared" si="34"/>
        <v>89.03710933527489</v>
      </c>
      <c r="J72" s="539">
        <f t="shared" si="34"/>
        <v>64.35380541688737</v>
      </c>
      <c r="K72" s="539">
        <v>0</v>
      </c>
      <c r="L72" s="539">
        <v>0</v>
      </c>
      <c r="M72" s="539">
        <f>+M69/M70*100</f>
        <v>100.54647346413483</v>
      </c>
      <c r="N72" s="539">
        <f>+N69/N70*100</f>
        <v>103.87119960623212</v>
      </c>
      <c r="O72" s="539">
        <f>+O69/O70*100</f>
        <v>124.30287381584606</v>
      </c>
      <c r="P72" s="540">
        <f>+P69/P70*100</f>
        <v>111.24522914617134</v>
      </c>
    </row>
    <row r="73" spans="1:16" s="70" customFormat="1" ht="34.5" thickBot="1">
      <c r="A73" s="850" t="s">
        <v>110</v>
      </c>
      <c r="B73" s="835"/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0"/>
    </row>
    <row r="74" spans="1:16" s="65" customFormat="1" ht="20.25">
      <c r="A74" s="512" t="s">
        <v>193</v>
      </c>
      <c r="B74" s="766">
        <v>5488.214</v>
      </c>
      <c r="C74" s="768">
        <v>26022.24800879365</v>
      </c>
      <c r="D74" s="768">
        <v>20013.64539235049</v>
      </c>
      <c r="E74" s="768">
        <v>1711.6028395880114</v>
      </c>
      <c r="F74" s="768">
        <v>672.9192168284018</v>
      </c>
      <c r="G74" s="768">
        <v>1120.205711123266</v>
      </c>
      <c r="H74" s="768">
        <v>254.84942217389255</v>
      </c>
      <c r="I74" s="768">
        <v>14.658259803037332</v>
      </c>
      <c r="J74" s="768">
        <v>31.8896092608634</v>
      </c>
      <c r="K74" s="768">
        <v>44.366254668640856</v>
      </c>
      <c r="L74" s="768">
        <v>0</v>
      </c>
      <c r="M74" s="768">
        <v>23864.1367057966</v>
      </c>
      <c r="N74" s="768">
        <v>1320.4895375192493</v>
      </c>
      <c r="O74" s="768">
        <v>837.6217654778043</v>
      </c>
      <c r="P74" s="770">
        <v>2158.1113029970534</v>
      </c>
    </row>
    <row r="75" spans="1:16" s="65" customFormat="1" ht="20.25">
      <c r="A75" s="446" t="s">
        <v>194</v>
      </c>
      <c r="B75" s="818">
        <v>5576.996999999993</v>
      </c>
      <c r="C75" s="819">
        <v>25868.171287642228</v>
      </c>
      <c r="D75" s="819">
        <v>19973.989167766613</v>
      </c>
      <c r="E75" s="819">
        <v>1678.695093434694</v>
      </c>
      <c r="F75" s="819">
        <v>670.4689220142438</v>
      </c>
      <c r="G75" s="819">
        <v>1119.7659481138926</v>
      </c>
      <c r="H75" s="819">
        <v>262.9930886939098</v>
      </c>
      <c r="I75" s="819">
        <v>10.466773904785452</v>
      </c>
      <c r="J75" s="819">
        <v>73.84395222016445</v>
      </c>
      <c r="K75" s="819"/>
      <c r="L75" s="819">
        <v>0</v>
      </c>
      <c r="M75" s="819">
        <v>23790.222946148304</v>
      </c>
      <c r="N75" s="819">
        <v>1318.0866871543972</v>
      </c>
      <c r="O75" s="819">
        <v>759.8616543395439</v>
      </c>
      <c r="P75" s="820">
        <v>2077.9483414939414</v>
      </c>
    </row>
    <row r="76" spans="1:16" s="67" customFormat="1" ht="20.25">
      <c r="A76" s="447" t="s">
        <v>195</v>
      </c>
      <c r="B76" s="518">
        <f>+B74-B75</f>
        <v>-88.78299999999308</v>
      </c>
      <c r="C76" s="519">
        <f aca="true" t="shared" si="35" ref="C76:J76">+C74-C75</f>
        <v>154.07672115142122</v>
      </c>
      <c r="D76" s="519">
        <f t="shared" si="35"/>
        <v>39.65622458387588</v>
      </c>
      <c r="E76" s="519">
        <f t="shared" si="35"/>
        <v>32.907746153317476</v>
      </c>
      <c r="F76" s="519">
        <f t="shared" si="35"/>
        <v>2.450294814157928</v>
      </c>
      <c r="G76" s="519">
        <f t="shared" si="35"/>
        <v>0.4397630093733369</v>
      </c>
      <c r="H76" s="519">
        <f t="shared" si="35"/>
        <v>-8.143666520017234</v>
      </c>
      <c r="I76" s="519">
        <f t="shared" si="35"/>
        <v>4.19148589825188</v>
      </c>
      <c r="J76" s="519">
        <f t="shared" si="35"/>
        <v>-41.95434295930106</v>
      </c>
      <c r="K76" s="519">
        <f aca="true" t="shared" si="36" ref="K76:P76">+K74-K75</f>
        <v>44.366254668640856</v>
      </c>
      <c r="L76" s="519">
        <f t="shared" si="36"/>
        <v>0</v>
      </c>
      <c r="M76" s="519">
        <f t="shared" si="36"/>
        <v>73.91375964829786</v>
      </c>
      <c r="N76" s="519">
        <f t="shared" si="36"/>
        <v>2.4028503648521564</v>
      </c>
      <c r="O76" s="519">
        <f t="shared" si="36"/>
        <v>77.76011113826041</v>
      </c>
      <c r="P76" s="522">
        <f t="shared" si="36"/>
        <v>80.162961503112</v>
      </c>
    </row>
    <row r="77" spans="1:16" s="67" customFormat="1" ht="21" thickBot="1">
      <c r="A77" s="764" t="s">
        <v>196</v>
      </c>
      <c r="B77" s="538">
        <f>+B74/B75*100</f>
        <v>98.4080500670882</v>
      </c>
      <c r="C77" s="539">
        <f aca="true" t="shared" si="37" ref="C77:J77">+C74/C75*100</f>
        <v>100.59562278074534</v>
      </c>
      <c r="D77" s="539">
        <f t="shared" si="37"/>
        <v>100.19853933158164</v>
      </c>
      <c r="E77" s="539">
        <f t="shared" si="37"/>
        <v>101.96031705114396</v>
      </c>
      <c r="F77" s="539">
        <f t="shared" si="37"/>
        <v>100.36545986453729</v>
      </c>
      <c r="G77" s="539">
        <f t="shared" si="37"/>
        <v>100.03927276142966</v>
      </c>
      <c r="H77" s="539">
        <f t="shared" si="37"/>
        <v>96.90346747876123</v>
      </c>
      <c r="I77" s="539">
        <f t="shared" si="37"/>
        <v>140.04563331912152</v>
      </c>
      <c r="J77" s="539">
        <f t="shared" si="37"/>
        <v>43.18513338206098</v>
      </c>
      <c r="K77" s="539">
        <v>0</v>
      </c>
      <c r="L77" s="539">
        <v>0</v>
      </c>
      <c r="M77" s="539">
        <f>+M74/M75*100</f>
        <v>100.31068964681671</v>
      </c>
      <c r="N77" s="539">
        <f>+N74/N75*100</f>
        <v>100.18229835626667</v>
      </c>
      <c r="O77" s="539">
        <f>+O74/O75*100</f>
        <v>110.23345640540947</v>
      </c>
      <c r="P77" s="540">
        <f>+P74/P75*100</f>
        <v>103.85779376235497</v>
      </c>
    </row>
    <row r="78" spans="1:16" s="70" customFormat="1" ht="34.5" thickBot="1">
      <c r="A78" s="857" t="s">
        <v>113</v>
      </c>
      <c r="B78" s="835"/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0"/>
    </row>
    <row r="79" spans="1:16" s="65" customFormat="1" ht="20.25">
      <c r="A79" s="512" t="s">
        <v>193</v>
      </c>
      <c r="B79" s="766">
        <v>347.73499999999996</v>
      </c>
      <c r="C79" s="768">
        <v>27350.229820600933</v>
      </c>
      <c r="D79" s="768">
        <v>21762.103805100633</v>
      </c>
      <c r="E79" s="768">
        <v>1676.7941104576767</v>
      </c>
      <c r="F79" s="768">
        <v>542.3536121855245</v>
      </c>
      <c r="G79" s="768">
        <v>1037.5002995576133</v>
      </c>
      <c r="H79" s="768">
        <v>21.13055439726612</v>
      </c>
      <c r="I79" s="768">
        <v>5.405457220776358</v>
      </c>
      <c r="J79" s="768">
        <v>23.78391591297972</v>
      </c>
      <c r="K79" s="768">
        <v>19.472682742126427</v>
      </c>
      <c r="L79" s="768">
        <v>0</v>
      </c>
      <c r="M79" s="768">
        <v>25088.544437574594</v>
      </c>
      <c r="N79" s="768">
        <v>1495.9969517017264</v>
      </c>
      <c r="O79" s="768">
        <v>765.68843132462</v>
      </c>
      <c r="P79" s="770">
        <v>2261.6853830263467</v>
      </c>
    </row>
    <row r="80" spans="1:16" s="65" customFormat="1" ht="20.25">
      <c r="A80" s="446" t="s">
        <v>194</v>
      </c>
      <c r="B80" s="818">
        <v>331.382</v>
      </c>
      <c r="C80" s="819">
        <v>26782.873944068582</v>
      </c>
      <c r="D80" s="819">
        <v>21145.57217953902</v>
      </c>
      <c r="E80" s="819">
        <v>1911.4330289514821</v>
      </c>
      <c r="F80" s="819">
        <v>538.8358450368456</v>
      </c>
      <c r="G80" s="819">
        <v>1029.9714528851898</v>
      </c>
      <c r="H80" s="819">
        <v>10.56987605442259</v>
      </c>
      <c r="I80" s="819">
        <v>16.70478983972173</v>
      </c>
      <c r="J80" s="819">
        <v>49.96650391391204</v>
      </c>
      <c r="K80" s="819"/>
      <c r="L80" s="819">
        <v>0</v>
      </c>
      <c r="M80" s="819">
        <v>24703.053676220592</v>
      </c>
      <c r="N80" s="819">
        <v>1428.048294717275</v>
      </c>
      <c r="O80" s="819">
        <v>651.771973130707</v>
      </c>
      <c r="P80" s="820">
        <v>2079.8202678479824</v>
      </c>
    </row>
    <row r="81" spans="1:16" s="67" customFormat="1" ht="20.25">
      <c r="A81" s="447" t="s">
        <v>195</v>
      </c>
      <c r="B81" s="518">
        <f>+B79-B80</f>
        <v>16.352999999999952</v>
      </c>
      <c r="C81" s="519">
        <f aca="true" t="shared" si="38" ref="C81:J81">+C79-C80</f>
        <v>567.3558765323505</v>
      </c>
      <c r="D81" s="519">
        <f t="shared" si="38"/>
        <v>616.5316255616126</v>
      </c>
      <c r="E81" s="519">
        <f t="shared" si="38"/>
        <v>-234.63891849380548</v>
      </c>
      <c r="F81" s="519">
        <f t="shared" si="38"/>
        <v>3.5177671486788995</v>
      </c>
      <c r="G81" s="519">
        <f t="shared" si="38"/>
        <v>7.5288466724234695</v>
      </c>
      <c r="H81" s="519">
        <f t="shared" si="38"/>
        <v>10.56067834284353</v>
      </c>
      <c r="I81" s="519">
        <f t="shared" si="38"/>
        <v>-11.299332618945371</v>
      </c>
      <c r="J81" s="519">
        <f t="shared" si="38"/>
        <v>-26.182588000932324</v>
      </c>
      <c r="K81" s="519">
        <f aca="true" t="shared" si="39" ref="K81:P81">+K79-K80</f>
        <v>19.472682742126427</v>
      </c>
      <c r="L81" s="519">
        <f t="shared" si="39"/>
        <v>0</v>
      </c>
      <c r="M81" s="519">
        <f t="shared" si="39"/>
        <v>385.49076135400173</v>
      </c>
      <c r="N81" s="519">
        <f t="shared" si="39"/>
        <v>67.94865698445142</v>
      </c>
      <c r="O81" s="519">
        <f t="shared" si="39"/>
        <v>113.91645819391294</v>
      </c>
      <c r="P81" s="522">
        <f t="shared" si="39"/>
        <v>181.86511517836425</v>
      </c>
    </row>
    <row r="82" spans="1:16" s="67" customFormat="1" ht="21" thickBot="1">
      <c r="A82" s="764" t="s">
        <v>196</v>
      </c>
      <c r="B82" s="538">
        <f>+B79/B80*100</f>
        <v>104.93478825041794</v>
      </c>
      <c r="C82" s="539">
        <f aca="true" t="shared" si="40" ref="C82:J82">+C79/C80*100</f>
        <v>102.11835323467217</v>
      </c>
      <c r="D82" s="539">
        <f t="shared" si="40"/>
        <v>102.91565354830259</v>
      </c>
      <c r="E82" s="539">
        <f t="shared" si="40"/>
        <v>87.72444993155126</v>
      </c>
      <c r="F82" s="539">
        <f t="shared" si="40"/>
        <v>100.65284579359013</v>
      </c>
      <c r="G82" s="539">
        <f t="shared" si="40"/>
        <v>100.73097624709241</v>
      </c>
      <c r="H82" s="539">
        <f t="shared" si="40"/>
        <v>199.91298184073588</v>
      </c>
      <c r="I82" s="539">
        <f t="shared" si="40"/>
        <v>32.358726285337106</v>
      </c>
      <c r="J82" s="539">
        <f t="shared" si="40"/>
        <v>47.599719912278324</v>
      </c>
      <c r="K82" s="539">
        <v>0</v>
      </c>
      <c r="L82" s="539">
        <v>0</v>
      </c>
      <c r="M82" s="539">
        <f>+M79/M80*100</f>
        <v>101.5604984161334</v>
      </c>
      <c r="N82" s="539">
        <f>+N79/N80*100</f>
        <v>104.75814839286677</v>
      </c>
      <c r="O82" s="539">
        <f>+O79/O80*100</f>
        <v>117.47796206190475</v>
      </c>
      <c r="P82" s="540">
        <f>+P79/P80*100</f>
        <v>108.74427074251673</v>
      </c>
    </row>
    <row r="83" spans="1:16" s="70" customFormat="1" ht="34.5" thickBot="1">
      <c r="A83" s="850" t="s">
        <v>109</v>
      </c>
      <c r="B83" s="835"/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0"/>
    </row>
    <row r="84" spans="1:16" s="65" customFormat="1" ht="20.25">
      <c r="A84" s="512" t="s">
        <v>193</v>
      </c>
      <c r="B84" s="766">
        <v>1704.297</v>
      </c>
      <c r="C84" s="768">
        <v>26052.240601256708</v>
      </c>
      <c r="D84" s="768">
        <v>20122.171976676225</v>
      </c>
      <c r="E84" s="768">
        <v>1774.3058672676584</v>
      </c>
      <c r="F84" s="768">
        <v>553.7898226267685</v>
      </c>
      <c r="G84" s="768">
        <v>983.1494549756682</v>
      </c>
      <c r="H84" s="768">
        <v>344.2543562927511</v>
      </c>
      <c r="I84" s="768">
        <v>6.0886297008874255</v>
      </c>
      <c r="J84" s="768">
        <v>18.813915649678435</v>
      </c>
      <c r="K84" s="768">
        <v>37.158331753992016</v>
      </c>
      <c r="L84" s="768">
        <v>0</v>
      </c>
      <c r="M84" s="768">
        <v>23839.732354943626</v>
      </c>
      <c r="N84" s="768">
        <v>1248.7586768425147</v>
      </c>
      <c r="O84" s="768">
        <v>963.7495694705796</v>
      </c>
      <c r="P84" s="770">
        <v>2212.508246313094</v>
      </c>
    </row>
    <row r="85" spans="1:16" s="65" customFormat="1" ht="20.25">
      <c r="A85" s="446" t="s">
        <v>194</v>
      </c>
      <c r="B85" s="818">
        <v>1703.6550000000004</v>
      </c>
      <c r="C85" s="819">
        <v>25746.422446641664</v>
      </c>
      <c r="D85" s="819">
        <v>20141.191047091877</v>
      </c>
      <c r="E85" s="819">
        <v>1696.1878040643983</v>
      </c>
      <c r="F85" s="819">
        <v>568.6573866187696</v>
      </c>
      <c r="G85" s="819">
        <v>978.474319428914</v>
      </c>
      <c r="H85" s="819">
        <v>310.02315609674486</v>
      </c>
      <c r="I85" s="819">
        <v>4.408560809944892</v>
      </c>
      <c r="J85" s="819">
        <v>47.57017510391872</v>
      </c>
      <c r="K85" s="819"/>
      <c r="L85" s="819">
        <v>0</v>
      </c>
      <c r="M85" s="819">
        <v>23746.512449214566</v>
      </c>
      <c r="N85" s="819">
        <v>1211.9553743764632</v>
      </c>
      <c r="O85" s="819">
        <v>787.9546230506372</v>
      </c>
      <c r="P85" s="820">
        <v>1999.9099974271</v>
      </c>
    </row>
    <row r="86" spans="1:16" s="67" customFormat="1" ht="20.25">
      <c r="A86" s="447" t="s">
        <v>195</v>
      </c>
      <c r="B86" s="518">
        <f>+B84-B85</f>
        <v>0.641999999999598</v>
      </c>
      <c r="C86" s="519">
        <f aca="true" t="shared" si="41" ref="C86:J86">+C84-C85</f>
        <v>305.8181546150445</v>
      </c>
      <c r="D86" s="519">
        <f t="shared" si="41"/>
        <v>-19.019070415652095</v>
      </c>
      <c r="E86" s="519">
        <f t="shared" si="41"/>
        <v>78.11806320326014</v>
      </c>
      <c r="F86" s="519">
        <f t="shared" si="41"/>
        <v>-14.867563992001124</v>
      </c>
      <c r="G86" s="519">
        <f t="shared" si="41"/>
        <v>4.675135546754177</v>
      </c>
      <c r="H86" s="519">
        <f t="shared" si="41"/>
        <v>34.23120019600623</v>
      </c>
      <c r="I86" s="519">
        <f t="shared" si="41"/>
        <v>1.6800688909425334</v>
      </c>
      <c r="J86" s="519">
        <f t="shared" si="41"/>
        <v>-28.756259454240286</v>
      </c>
      <c r="K86" s="519">
        <f aca="true" t="shared" si="42" ref="K86:P86">+K84-K85</f>
        <v>37.158331753992016</v>
      </c>
      <c r="L86" s="519">
        <f t="shared" si="42"/>
        <v>0</v>
      </c>
      <c r="M86" s="519">
        <f t="shared" si="42"/>
        <v>93.21990572905997</v>
      </c>
      <c r="N86" s="519">
        <f t="shared" si="42"/>
        <v>36.80330246605149</v>
      </c>
      <c r="O86" s="519">
        <f t="shared" si="42"/>
        <v>175.79494641994233</v>
      </c>
      <c r="P86" s="522">
        <f t="shared" si="42"/>
        <v>212.59824888599383</v>
      </c>
    </row>
    <row r="87" spans="1:16" s="67" customFormat="1" ht="21" thickBot="1">
      <c r="A87" s="764" t="s">
        <v>196</v>
      </c>
      <c r="B87" s="538">
        <f>+B84/B85*100</f>
        <v>100.03768368595752</v>
      </c>
      <c r="C87" s="539">
        <f aca="true" t="shared" si="43" ref="C87:J87">+C84/C85*100</f>
        <v>101.18780834598996</v>
      </c>
      <c r="D87" s="539">
        <f t="shared" si="43"/>
        <v>99.90557127246753</v>
      </c>
      <c r="E87" s="539">
        <f t="shared" si="43"/>
        <v>104.60550789341096</v>
      </c>
      <c r="F87" s="539">
        <f t="shared" si="43"/>
        <v>97.38549707752792</v>
      </c>
      <c r="G87" s="539">
        <f t="shared" si="43"/>
        <v>100.47779849240017</v>
      </c>
      <c r="H87" s="539">
        <f t="shared" si="43"/>
        <v>111.04149787615354</v>
      </c>
      <c r="I87" s="539">
        <f t="shared" si="43"/>
        <v>138.10923708146683</v>
      </c>
      <c r="J87" s="539">
        <f t="shared" si="43"/>
        <v>39.54981374060275</v>
      </c>
      <c r="K87" s="539">
        <v>0</v>
      </c>
      <c r="L87" s="539">
        <v>0</v>
      </c>
      <c r="M87" s="539">
        <f>+M84/M85*100</f>
        <v>100.39256251177274</v>
      </c>
      <c r="N87" s="539">
        <f>+N84/N85*100</f>
        <v>103.03668792136726</v>
      </c>
      <c r="O87" s="539">
        <f>+O84/O85*100</f>
        <v>122.3102880898568</v>
      </c>
      <c r="P87" s="540">
        <f>+P84/P85*100</f>
        <v>110.6303908255623</v>
      </c>
    </row>
    <row r="88" spans="1:16" s="142" customFormat="1" ht="34.5" thickBot="1">
      <c r="A88" s="857" t="s">
        <v>108</v>
      </c>
      <c r="B88" s="835"/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0"/>
    </row>
    <row r="89" spans="1:16" s="144" customFormat="1" ht="20.25">
      <c r="A89" s="512" t="s">
        <v>193</v>
      </c>
      <c r="B89" s="766">
        <v>295.74899999999985</v>
      </c>
      <c r="C89" s="768">
        <v>22022.393425956932</v>
      </c>
      <c r="D89" s="768">
        <v>17433.851002032137</v>
      </c>
      <c r="E89" s="768">
        <v>1526.2643886088094</v>
      </c>
      <c r="F89" s="768">
        <v>296.8902684370869</v>
      </c>
      <c r="G89" s="768">
        <v>748.5119701729061</v>
      </c>
      <c r="H89" s="768">
        <v>88.4477490484612</v>
      </c>
      <c r="I89" s="768">
        <v>43.15145613341045</v>
      </c>
      <c r="J89" s="768">
        <v>668.5376225560642</v>
      </c>
      <c r="K89" s="768">
        <v>5.495651154639015</v>
      </c>
      <c r="L89" s="768">
        <v>0</v>
      </c>
      <c r="M89" s="768">
        <v>20811.15010814352</v>
      </c>
      <c r="N89" s="768">
        <v>848.0079391646296</v>
      </c>
      <c r="O89" s="768">
        <v>363.2353786487868</v>
      </c>
      <c r="P89" s="770">
        <v>1211.2433178134165</v>
      </c>
    </row>
    <row r="90" spans="1:16" s="144" customFormat="1" ht="20.25">
      <c r="A90" s="446" t="s">
        <v>194</v>
      </c>
      <c r="B90" s="818">
        <v>300.5299999999999</v>
      </c>
      <c r="C90" s="819">
        <v>21834.685943721648</v>
      </c>
      <c r="D90" s="819">
        <v>17292.756685411336</v>
      </c>
      <c r="E90" s="819">
        <v>1501.3803391785627</v>
      </c>
      <c r="F90" s="819">
        <v>312.84286649142086</v>
      </c>
      <c r="G90" s="819">
        <v>758.6402910413824</v>
      </c>
      <c r="H90" s="819">
        <v>108.44008917578947</v>
      </c>
      <c r="I90" s="819">
        <v>54.533657205603454</v>
      </c>
      <c r="J90" s="819">
        <v>695.1247240985373</v>
      </c>
      <c r="K90" s="819"/>
      <c r="L90" s="819">
        <v>0</v>
      </c>
      <c r="M90" s="819">
        <v>20723.71865260263</v>
      </c>
      <c r="N90" s="819">
        <v>772.1580762874479</v>
      </c>
      <c r="O90" s="819">
        <v>338.8092148315755</v>
      </c>
      <c r="P90" s="820">
        <v>1110.9672911190235</v>
      </c>
    </row>
    <row r="91" spans="1:16" s="145" customFormat="1" ht="20.25">
      <c r="A91" s="447" t="s">
        <v>195</v>
      </c>
      <c r="B91" s="518">
        <f>+B89-B90</f>
        <v>-4.781000000000063</v>
      </c>
      <c r="C91" s="519">
        <f aca="true" t="shared" si="44" ref="C91:J91">+C89-C90</f>
        <v>187.70748223528426</v>
      </c>
      <c r="D91" s="519">
        <f t="shared" si="44"/>
        <v>141.0943166208017</v>
      </c>
      <c r="E91" s="519">
        <f t="shared" si="44"/>
        <v>24.884049430246705</v>
      </c>
      <c r="F91" s="519">
        <f t="shared" si="44"/>
        <v>-15.952598054333976</v>
      </c>
      <c r="G91" s="519">
        <f t="shared" si="44"/>
        <v>-10.128320868476294</v>
      </c>
      <c r="H91" s="519">
        <f t="shared" si="44"/>
        <v>-19.992340127328262</v>
      </c>
      <c r="I91" s="519">
        <f t="shared" si="44"/>
        <v>-11.382201072193006</v>
      </c>
      <c r="J91" s="519">
        <f t="shared" si="44"/>
        <v>-26.58710154247308</v>
      </c>
      <c r="K91" s="519">
        <f aca="true" t="shared" si="45" ref="K91:P91">+K89-K90</f>
        <v>5.495651154639015</v>
      </c>
      <c r="L91" s="519">
        <f t="shared" si="45"/>
        <v>0</v>
      </c>
      <c r="M91" s="519">
        <f t="shared" si="45"/>
        <v>87.43145554088915</v>
      </c>
      <c r="N91" s="519">
        <f t="shared" si="45"/>
        <v>75.84986287718175</v>
      </c>
      <c r="O91" s="519">
        <f t="shared" si="45"/>
        <v>24.426163817211318</v>
      </c>
      <c r="P91" s="522">
        <f t="shared" si="45"/>
        <v>100.27602669439307</v>
      </c>
    </row>
    <row r="92" spans="1:16" s="145" customFormat="1" ht="21" thickBot="1">
      <c r="A92" s="764" t="s">
        <v>196</v>
      </c>
      <c r="B92" s="518">
        <f>+B89/B90*100</f>
        <v>98.40914384587226</v>
      </c>
      <c r="C92" s="519">
        <f aca="true" t="shared" si="46" ref="C92:J92">+C89/C90*100</f>
        <v>100.85967566796745</v>
      </c>
      <c r="D92" s="519">
        <f t="shared" si="46"/>
        <v>100.81591569920043</v>
      </c>
      <c r="E92" s="519">
        <f t="shared" si="46"/>
        <v>101.65741143539026</v>
      </c>
      <c r="F92" s="519">
        <f t="shared" si="46"/>
        <v>94.9007633662085</v>
      </c>
      <c r="G92" s="519">
        <f t="shared" si="46"/>
        <v>98.66493765384209</v>
      </c>
      <c r="H92" s="519">
        <f t="shared" si="46"/>
        <v>81.56370003078918</v>
      </c>
      <c r="I92" s="519">
        <f t="shared" si="46"/>
        <v>79.12811710155493</v>
      </c>
      <c r="J92" s="519">
        <f t="shared" si="46"/>
        <v>96.17520415822467</v>
      </c>
      <c r="K92" s="519">
        <v>0</v>
      </c>
      <c r="L92" s="519">
        <v>0</v>
      </c>
      <c r="M92" s="519">
        <f>+M89/M90*100</f>
        <v>100.42189076683836</v>
      </c>
      <c r="N92" s="519">
        <f>+N89/N90*100</f>
        <v>109.8231003736786</v>
      </c>
      <c r="O92" s="519">
        <f>+O89/O90*100</f>
        <v>107.20941543144089</v>
      </c>
      <c r="P92" s="522">
        <f>+P89/P90*100</f>
        <v>109.02601071120554</v>
      </c>
    </row>
    <row r="93" spans="1:16" s="142" customFormat="1" ht="34.5" hidden="1" thickBot="1">
      <c r="A93" s="858" t="s">
        <v>60</v>
      </c>
      <c r="B93" s="841"/>
      <c r="C93" s="824"/>
      <c r="D93" s="824"/>
      <c r="E93" s="824"/>
      <c r="F93" s="824"/>
      <c r="G93" s="824"/>
      <c r="H93" s="824"/>
      <c r="I93" s="824"/>
      <c r="J93" s="824"/>
      <c r="K93" s="823"/>
      <c r="L93" s="824"/>
      <c r="M93" s="824"/>
      <c r="N93" s="824"/>
      <c r="O93" s="824"/>
      <c r="P93" s="842"/>
    </row>
    <row r="94" spans="1:16" s="144" customFormat="1" ht="21" hidden="1" thickBot="1">
      <c r="A94" s="859" t="s">
        <v>94</v>
      </c>
      <c r="B94" s="550"/>
      <c r="C94" s="528"/>
      <c r="D94" s="528"/>
      <c r="E94" s="528"/>
      <c r="F94" s="528"/>
      <c r="G94" s="528"/>
      <c r="H94" s="528"/>
      <c r="I94" s="528"/>
      <c r="J94" s="528"/>
      <c r="K94" s="529"/>
      <c r="L94" s="528"/>
      <c r="M94" s="528"/>
      <c r="N94" s="528"/>
      <c r="O94" s="528"/>
      <c r="P94" s="843">
        <v>12.3</v>
      </c>
    </row>
    <row r="95" spans="1:16" s="144" customFormat="1" ht="21" hidden="1" thickBot="1">
      <c r="A95" s="860" t="s">
        <v>94</v>
      </c>
      <c r="B95" s="550"/>
      <c r="C95" s="528"/>
      <c r="D95" s="528"/>
      <c r="E95" s="528"/>
      <c r="F95" s="528"/>
      <c r="G95" s="528"/>
      <c r="H95" s="528"/>
      <c r="I95" s="528"/>
      <c r="J95" s="528"/>
      <c r="K95" s="529"/>
      <c r="L95" s="528"/>
      <c r="M95" s="528"/>
      <c r="N95" s="528"/>
      <c r="O95" s="528"/>
      <c r="P95" s="843">
        <v>12.3</v>
      </c>
    </row>
    <row r="96" spans="1:16" s="145" customFormat="1" ht="21" hidden="1" thickBot="1">
      <c r="A96" s="861" t="s">
        <v>92</v>
      </c>
      <c r="B96" s="550">
        <f aca="true" t="shared" si="47" ref="B96:O96">+B94-B95</f>
        <v>0</v>
      </c>
      <c r="C96" s="528">
        <f t="shared" si="47"/>
        <v>0</v>
      </c>
      <c r="D96" s="528">
        <f t="shared" si="47"/>
        <v>0</v>
      </c>
      <c r="E96" s="528">
        <f t="shared" si="47"/>
        <v>0</v>
      </c>
      <c r="F96" s="528">
        <f t="shared" si="47"/>
        <v>0</v>
      </c>
      <c r="G96" s="528">
        <f t="shared" si="47"/>
        <v>0</v>
      </c>
      <c r="H96" s="528">
        <f t="shared" si="47"/>
        <v>0</v>
      </c>
      <c r="I96" s="528">
        <f t="shared" si="47"/>
        <v>0</v>
      </c>
      <c r="J96" s="528">
        <f t="shared" si="47"/>
        <v>0</v>
      </c>
      <c r="K96" s="529"/>
      <c r="L96" s="528">
        <f t="shared" si="47"/>
        <v>0</v>
      </c>
      <c r="M96" s="528">
        <f t="shared" si="47"/>
        <v>0</v>
      </c>
      <c r="N96" s="528">
        <f t="shared" si="47"/>
        <v>0</v>
      </c>
      <c r="O96" s="528">
        <f t="shared" si="47"/>
        <v>0</v>
      </c>
      <c r="P96" s="844"/>
    </row>
    <row r="97" spans="1:16" s="145" customFormat="1" ht="21" hidden="1" thickBot="1">
      <c r="A97" s="862" t="s">
        <v>93</v>
      </c>
      <c r="B97" s="550" t="e">
        <f aca="true" t="shared" si="48" ref="B97:O97">+B94/B95*100</f>
        <v>#DIV/0!</v>
      </c>
      <c r="C97" s="825" t="e">
        <f t="shared" si="48"/>
        <v>#DIV/0!</v>
      </c>
      <c r="D97" s="825" t="e">
        <f t="shared" si="48"/>
        <v>#DIV/0!</v>
      </c>
      <c r="E97" s="825" t="e">
        <f t="shared" si="48"/>
        <v>#DIV/0!</v>
      </c>
      <c r="F97" s="825" t="e">
        <f t="shared" si="48"/>
        <v>#DIV/0!</v>
      </c>
      <c r="G97" s="825" t="e">
        <f t="shared" si="48"/>
        <v>#DIV/0!</v>
      </c>
      <c r="H97" s="825" t="e">
        <f t="shared" si="48"/>
        <v>#DIV/0!</v>
      </c>
      <c r="I97" s="825" t="e">
        <f t="shared" si="48"/>
        <v>#DIV/0!</v>
      </c>
      <c r="J97" s="825" t="e">
        <f t="shared" si="48"/>
        <v>#DIV/0!</v>
      </c>
      <c r="K97" s="527"/>
      <c r="L97" s="825" t="e">
        <f t="shared" si="48"/>
        <v>#DIV/0!</v>
      </c>
      <c r="M97" s="825" t="e">
        <f t="shared" si="48"/>
        <v>#DIV/0!</v>
      </c>
      <c r="N97" s="825" t="e">
        <f t="shared" si="48"/>
        <v>#DIV/0!</v>
      </c>
      <c r="O97" s="825" t="e">
        <f t="shared" si="48"/>
        <v>#DIV/0!</v>
      </c>
      <c r="P97" s="844"/>
    </row>
    <row r="98" spans="1:16" s="142" customFormat="1" ht="34.5" hidden="1" thickBot="1">
      <c r="A98" s="858" t="s">
        <v>61</v>
      </c>
      <c r="B98" s="841"/>
      <c r="C98" s="824"/>
      <c r="D98" s="824"/>
      <c r="E98" s="824"/>
      <c r="F98" s="824"/>
      <c r="G98" s="824"/>
      <c r="H98" s="824"/>
      <c r="I98" s="824"/>
      <c r="J98" s="824"/>
      <c r="K98" s="823"/>
      <c r="L98" s="824"/>
      <c r="M98" s="824"/>
      <c r="N98" s="824"/>
      <c r="O98" s="824"/>
      <c r="P98" s="842"/>
    </row>
    <row r="99" spans="1:16" s="144" customFormat="1" ht="21" hidden="1" thickBot="1">
      <c r="A99" s="859" t="s">
        <v>94</v>
      </c>
      <c r="B99" s="550"/>
      <c r="C99" s="528"/>
      <c r="D99" s="528"/>
      <c r="E99" s="528"/>
      <c r="F99" s="528"/>
      <c r="G99" s="528"/>
      <c r="H99" s="528"/>
      <c r="I99" s="528"/>
      <c r="J99" s="528"/>
      <c r="K99" s="529"/>
      <c r="L99" s="528"/>
      <c r="M99" s="528"/>
      <c r="N99" s="528"/>
      <c r="O99" s="528"/>
      <c r="P99" s="843">
        <v>15.2</v>
      </c>
    </row>
    <row r="100" spans="1:16" s="144" customFormat="1" ht="21" hidden="1" thickBot="1">
      <c r="A100" s="860" t="s">
        <v>94</v>
      </c>
      <c r="B100" s="550"/>
      <c r="C100" s="528"/>
      <c r="D100" s="528"/>
      <c r="E100" s="528"/>
      <c r="F100" s="528"/>
      <c r="G100" s="528"/>
      <c r="H100" s="528"/>
      <c r="I100" s="528"/>
      <c r="J100" s="528"/>
      <c r="K100" s="529"/>
      <c r="L100" s="528"/>
      <c r="M100" s="528"/>
      <c r="N100" s="528"/>
      <c r="O100" s="528"/>
      <c r="P100" s="843">
        <v>15.2</v>
      </c>
    </row>
    <row r="101" spans="1:16" s="145" customFormat="1" ht="21" hidden="1" thickBot="1">
      <c r="A101" s="861" t="s">
        <v>92</v>
      </c>
      <c r="B101" s="550">
        <f aca="true" t="shared" si="49" ref="B101:O101">+B99-B100</f>
        <v>0</v>
      </c>
      <c r="C101" s="528">
        <f t="shared" si="49"/>
        <v>0</v>
      </c>
      <c r="D101" s="528">
        <f t="shared" si="49"/>
        <v>0</v>
      </c>
      <c r="E101" s="528">
        <f t="shared" si="49"/>
        <v>0</v>
      </c>
      <c r="F101" s="528">
        <f t="shared" si="49"/>
        <v>0</v>
      </c>
      <c r="G101" s="528">
        <f t="shared" si="49"/>
        <v>0</v>
      </c>
      <c r="H101" s="528">
        <f t="shared" si="49"/>
        <v>0</v>
      </c>
      <c r="I101" s="528">
        <f t="shared" si="49"/>
        <v>0</v>
      </c>
      <c r="J101" s="528">
        <f t="shared" si="49"/>
        <v>0</v>
      </c>
      <c r="K101" s="529"/>
      <c r="L101" s="528">
        <f t="shared" si="49"/>
        <v>0</v>
      </c>
      <c r="M101" s="528">
        <f t="shared" si="49"/>
        <v>0</v>
      </c>
      <c r="N101" s="528">
        <f t="shared" si="49"/>
        <v>0</v>
      </c>
      <c r="O101" s="528">
        <f t="shared" si="49"/>
        <v>0</v>
      </c>
      <c r="P101" s="844"/>
    </row>
    <row r="102" spans="1:16" s="145" customFormat="1" ht="21" hidden="1" thickBot="1">
      <c r="A102" s="862" t="s">
        <v>93</v>
      </c>
      <c r="B102" s="550" t="e">
        <f aca="true" t="shared" si="50" ref="B102:O102">+B99/B100*100</f>
        <v>#DIV/0!</v>
      </c>
      <c r="C102" s="825" t="e">
        <f t="shared" si="50"/>
        <v>#DIV/0!</v>
      </c>
      <c r="D102" s="825" t="e">
        <f t="shared" si="50"/>
        <v>#DIV/0!</v>
      </c>
      <c r="E102" s="825" t="e">
        <f t="shared" si="50"/>
        <v>#DIV/0!</v>
      </c>
      <c r="F102" s="825" t="e">
        <f t="shared" si="50"/>
        <v>#DIV/0!</v>
      </c>
      <c r="G102" s="825" t="e">
        <f t="shared" si="50"/>
        <v>#DIV/0!</v>
      </c>
      <c r="H102" s="825" t="e">
        <f t="shared" si="50"/>
        <v>#DIV/0!</v>
      </c>
      <c r="I102" s="825" t="e">
        <f t="shared" si="50"/>
        <v>#DIV/0!</v>
      </c>
      <c r="J102" s="825" t="e">
        <f t="shared" si="50"/>
        <v>#DIV/0!</v>
      </c>
      <c r="K102" s="527"/>
      <c r="L102" s="825" t="e">
        <f t="shared" si="50"/>
        <v>#DIV/0!</v>
      </c>
      <c r="M102" s="825" t="e">
        <f t="shared" si="50"/>
        <v>#DIV/0!</v>
      </c>
      <c r="N102" s="825" t="e">
        <f t="shared" si="50"/>
        <v>#DIV/0!</v>
      </c>
      <c r="O102" s="825" t="e">
        <f t="shared" si="50"/>
        <v>#DIV/0!</v>
      </c>
      <c r="P102" s="844"/>
    </row>
    <row r="103" spans="1:16" s="142" customFormat="1" ht="34.5" hidden="1" thickBot="1">
      <c r="A103" s="858" t="s">
        <v>62</v>
      </c>
      <c r="B103" s="841"/>
      <c r="C103" s="824"/>
      <c r="D103" s="824"/>
      <c r="E103" s="824"/>
      <c r="F103" s="824"/>
      <c r="G103" s="824"/>
      <c r="H103" s="824"/>
      <c r="I103" s="824"/>
      <c r="J103" s="824"/>
      <c r="K103" s="823"/>
      <c r="L103" s="824"/>
      <c r="M103" s="824"/>
      <c r="N103" s="824"/>
      <c r="O103" s="824"/>
      <c r="P103" s="842"/>
    </row>
    <row r="104" spans="1:16" s="144" customFormat="1" ht="21" hidden="1" thickBot="1">
      <c r="A104" s="859" t="s">
        <v>94</v>
      </c>
      <c r="B104" s="550"/>
      <c r="C104" s="528"/>
      <c r="D104" s="528"/>
      <c r="E104" s="528"/>
      <c r="F104" s="528"/>
      <c r="G104" s="528"/>
      <c r="H104" s="528"/>
      <c r="I104" s="528"/>
      <c r="J104" s="528"/>
      <c r="K104" s="529"/>
      <c r="L104" s="528"/>
      <c r="M104" s="528"/>
      <c r="N104" s="528"/>
      <c r="O104" s="528"/>
      <c r="P104" s="843">
        <v>22.7</v>
      </c>
    </row>
    <row r="105" spans="1:16" s="144" customFormat="1" ht="21" hidden="1" thickBot="1">
      <c r="A105" s="860" t="s">
        <v>94</v>
      </c>
      <c r="B105" s="550"/>
      <c r="C105" s="528"/>
      <c r="D105" s="528"/>
      <c r="E105" s="528"/>
      <c r="F105" s="528"/>
      <c r="G105" s="528"/>
      <c r="H105" s="528"/>
      <c r="I105" s="528"/>
      <c r="J105" s="528"/>
      <c r="K105" s="529"/>
      <c r="L105" s="528"/>
      <c r="M105" s="528"/>
      <c r="N105" s="528"/>
      <c r="O105" s="528"/>
      <c r="P105" s="843">
        <v>22.7</v>
      </c>
    </row>
    <row r="106" spans="1:16" s="145" customFormat="1" ht="21" hidden="1" thickBot="1">
      <c r="A106" s="861" t="s">
        <v>92</v>
      </c>
      <c r="B106" s="550">
        <f aca="true" t="shared" si="51" ref="B106:O106">+B104-B105</f>
        <v>0</v>
      </c>
      <c r="C106" s="528">
        <f t="shared" si="51"/>
        <v>0</v>
      </c>
      <c r="D106" s="528">
        <f t="shared" si="51"/>
        <v>0</v>
      </c>
      <c r="E106" s="528">
        <f t="shared" si="51"/>
        <v>0</v>
      </c>
      <c r="F106" s="528">
        <f t="shared" si="51"/>
        <v>0</v>
      </c>
      <c r="G106" s="528">
        <f t="shared" si="51"/>
        <v>0</v>
      </c>
      <c r="H106" s="528">
        <f t="shared" si="51"/>
        <v>0</v>
      </c>
      <c r="I106" s="528">
        <f t="shared" si="51"/>
        <v>0</v>
      </c>
      <c r="J106" s="528">
        <f t="shared" si="51"/>
        <v>0</v>
      </c>
      <c r="K106" s="529"/>
      <c r="L106" s="528">
        <f t="shared" si="51"/>
        <v>0</v>
      </c>
      <c r="M106" s="528">
        <f t="shared" si="51"/>
        <v>0</v>
      </c>
      <c r="N106" s="528">
        <f t="shared" si="51"/>
        <v>0</v>
      </c>
      <c r="O106" s="528">
        <f t="shared" si="51"/>
        <v>0</v>
      </c>
      <c r="P106" s="844"/>
    </row>
    <row r="107" spans="1:16" s="145" customFormat="1" ht="21" hidden="1" thickBot="1">
      <c r="A107" s="862" t="s">
        <v>93</v>
      </c>
      <c r="B107" s="550" t="e">
        <f aca="true" t="shared" si="52" ref="B107:O107">+B104/B105*100</f>
        <v>#DIV/0!</v>
      </c>
      <c r="C107" s="825" t="e">
        <f t="shared" si="52"/>
        <v>#DIV/0!</v>
      </c>
      <c r="D107" s="825" t="e">
        <f t="shared" si="52"/>
        <v>#DIV/0!</v>
      </c>
      <c r="E107" s="825" t="e">
        <f t="shared" si="52"/>
        <v>#DIV/0!</v>
      </c>
      <c r="F107" s="825" t="e">
        <f t="shared" si="52"/>
        <v>#DIV/0!</v>
      </c>
      <c r="G107" s="825" t="e">
        <f t="shared" si="52"/>
        <v>#DIV/0!</v>
      </c>
      <c r="H107" s="825" t="e">
        <f t="shared" si="52"/>
        <v>#DIV/0!</v>
      </c>
      <c r="I107" s="825" t="e">
        <f t="shared" si="52"/>
        <v>#DIV/0!</v>
      </c>
      <c r="J107" s="825" t="e">
        <f t="shared" si="52"/>
        <v>#DIV/0!</v>
      </c>
      <c r="K107" s="527"/>
      <c r="L107" s="825" t="e">
        <f t="shared" si="52"/>
        <v>#DIV/0!</v>
      </c>
      <c r="M107" s="825" t="e">
        <f t="shared" si="52"/>
        <v>#DIV/0!</v>
      </c>
      <c r="N107" s="825" t="e">
        <f t="shared" si="52"/>
        <v>#DIV/0!</v>
      </c>
      <c r="O107" s="825" t="e">
        <f t="shared" si="52"/>
        <v>#DIV/0!</v>
      </c>
      <c r="P107" s="844"/>
    </row>
    <row r="108" spans="1:16" s="159" customFormat="1" ht="34.5" hidden="1" thickBot="1">
      <c r="A108" s="851" t="s">
        <v>100</v>
      </c>
      <c r="B108" s="836"/>
      <c r="C108" s="821"/>
      <c r="D108" s="821"/>
      <c r="E108" s="821"/>
      <c r="F108" s="821"/>
      <c r="G108" s="821"/>
      <c r="H108" s="821"/>
      <c r="I108" s="821"/>
      <c r="J108" s="821"/>
      <c r="K108" s="822"/>
      <c r="L108" s="821"/>
      <c r="M108" s="821"/>
      <c r="N108" s="821"/>
      <c r="O108" s="821"/>
      <c r="P108" s="837"/>
    </row>
    <row r="109" spans="1:16" s="162" customFormat="1" ht="21" hidden="1" thickBot="1">
      <c r="A109" s="852" t="s">
        <v>120</v>
      </c>
      <c r="B109" s="548">
        <v>0</v>
      </c>
      <c r="C109" s="525">
        <v>0</v>
      </c>
      <c r="D109" s="525">
        <v>0</v>
      </c>
      <c r="E109" s="525">
        <v>0</v>
      </c>
      <c r="F109" s="525">
        <v>0</v>
      </c>
      <c r="G109" s="525">
        <v>0</v>
      </c>
      <c r="H109" s="525">
        <v>0</v>
      </c>
      <c r="I109" s="525">
        <v>0</v>
      </c>
      <c r="J109" s="525">
        <v>0</v>
      </c>
      <c r="K109" s="526"/>
      <c r="L109" s="525">
        <v>0</v>
      </c>
      <c r="M109" s="525">
        <v>0</v>
      </c>
      <c r="N109" s="525">
        <v>0</v>
      </c>
      <c r="O109" s="525">
        <v>0</v>
      </c>
      <c r="P109" s="838"/>
    </row>
    <row r="110" spans="1:16" s="162" customFormat="1" ht="21" hidden="1" thickBot="1">
      <c r="A110" s="853" t="s">
        <v>116</v>
      </c>
      <c r="B110" s="548">
        <v>0</v>
      </c>
      <c r="C110" s="525">
        <v>0</v>
      </c>
      <c r="D110" s="525">
        <v>0</v>
      </c>
      <c r="E110" s="525">
        <v>0</v>
      </c>
      <c r="F110" s="525">
        <v>0</v>
      </c>
      <c r="G110" s="525">
        <v>0</v>
      </c>
      <c r="H110" s="525">
        <v>0</v>
      </c>
      <c r="I110" s="525">
        <v>0</v>
      </c>
      <c r="J110" s="525">
        <v>0</v>
      </c>
      <c r="K110" s="526"/>
      <c r="L110" s="525">
        <v>0</v>
      </c>
      <c r="M110" s="525">
        <v>0</v>
      </c>
      <c r="N110" s="525">
        <v>0</v>
      </c>
      <c r="O110" s="525">
        <v>0</v>
      </c>
      <c r="P110" s="838"/>
    </row>
    <row r="111" spans="1:16" s="165" customFormat="1" ht="21" hidden="1" thickBot="1">
      <c r="A111" s="854" t="s">
        <v>118</v>
      </c>
      <c r="B111" s="548">
        <f aca="true" t="shared" si="53" ref="B111:O111">+B109-B110</f>
        <v>0</v>
      </c>
      <c r="C111" s="525">
        <f t="shared" si="53"/>
        <v>0</v>
      </c>
      <c r="D111" s="525">
        <f t="shared" si="53"/>
        <v>0</v>
      </c>
      <c r="E111" s="525">
        <f t="shared" si="53"/>
        <v>0</v>
      </c>
      <c r="F111" s="525">
        <f t="shared" si="53"/>
        <v>0</v>
      </c>
      <c r="G111" s="525">
        <f t="shared" si="53"/>
        <v>0</v>
      </c>
      <c r="H111" s="525">
        <f t="shared" si="53"/>
        <v>0</v>
      </c>
      <c r="I111" s="525">
        <f t="shared" si="53"/>
        <v>0</v>
      </c>
      <c r="J111" s="525">
        <f t="shared" si="53"/>
        <v>0</v>
      </c>
      <c r="K111" s="526"/>
      <c r="L111" s="525">
        <f t="shared" si="53"/>
        <v>0</v>
      </c>
      <c r="M111" s="525">
        <f t="shared" si="53"/>
        <v>0</v>
      </c>
      <c r="N111" s="525">
        <f t="shared" si="53"/>
        <v>0</v>
      </c>
      <c r="O111" s="525">
        <f t="shared" si="53"/>
        <v>0</v>
      </c>
      <c r="P111" s="839"/>
    </row>
    <row r="112" spans="1:16" s="165" customFormat="1" ht="21" hidden="1" thickBot="1">
      <c r="A112" s="863" t="s">
        <v>119</v>
      </c>
      <c r="B112" s="548" t="e">
        <f aca="true" t="shared" si="54" ref="B112:O112">+B109/B110*100</f>
        <v>#DIV/0!</v>
      </c>
      <c r="C112" s="524" t="e">
        <f t="shared" si="54"/>
        <v>#DIV/0!</v>
      </c>
      <c r="D112" s="524" t="e">
        <f t="shared" si="54"/>
        <v>#DIV/0!</v>
      </c>
      <c r="E112" s="524" t="e">
        <f t="shared" si="54"/>
        <v>#DIV/0!</v>
      </c>
      <c r="F112" s="524" t="e">
        <f t="shared" si="54"/>
        <v>#DIV/0!</v>
      </c>
      <c r="G112" s="524" t="e">
        <f t="shared" si="54"/>
        <v>#DIV/0!</v>
      </c>
      <c r="H112" s="524" t="e">
        <f t="shared" si="54"/>
        <v>#DIV/0!</v>
      </c>
      <c r="I112" s="524" t="e">
        <f t="shared" si="54"/>
        <v>#DIV/0!</v>
      </c>
      <c r="J112" s="524" t="e">
        <f t="shared" si="54"/>
        <v>#DIV/0!</v>
      </c>
      <c r="K112" s="519"/>
      <c r="L112" s="524" t="e">
        <f t="shared" si="54"/>
        <v>#DIV/0!</v>
      </c>
      <c r="M112" s="524" t="e">
        <f t="shared" si="54"/>
        <v>#DIV/0!</v>
      </c>
      <c r="N112" s="524" t="e">
        <f t="shared" si="54"/>
        <v>#DIV/0!</v>
      </c>
      <c r="O112" s="524" t="e">
        <f t="shared" si="54"/>
        <v>#DIV/0!</v>
      </c>
      <c r="P112" s="839"/>
    </row>
    <row r="113" spans="1:16" s="159" customFormat="1" ht="34.5" hidden="1" thickBot="1">
      <c r="A113" s="864" t="s">
        <v>101</v>
      </c>
      <c r="B113" s="836"/>
      <c r="C113" s="821"/>
      <c r="D113" s="821"/>
      <c r="E113" s="821"/>
      <c r="F113" s="821"/>
      <c r="G113" s="821"/>
      <c r="H113" s="821"/>
      <c r="I113" s="821"/>
      <c r="J113" s="821"/>
      <c r="K113" s="822"/>
      <c r="L113" s="821"/>
      <c r="M113" s="821"/>
      <c r="N113" s="821"/>
      <c r="O113" s="821"/>
      <c r="P113" s="837"/>
    </row>
    <row r="114" spans="1:16" s="162" customFormat="1" ht="21" hidden="1" thickBot="1">
      <c r="A114" s="852" t="s">
        <v>120</v>
      </c>
      <c r="B114" s="548">
        <v>0</v>
      </c>
      <c r="C114" s="525">
        <v>0</v>
      </c>
      <c r="D114" s="525">
        <v>0</v>
      </c>
      <c r="E114" s="525">
        <v>0</v>
      </c>
      <c r="F114" s="525">
        <v>0</v>
      </c>
      <c r="G114" s="525">
        <v>0</v>
      </c>
      <c r="H114" s="525">
        <v>0</v>
      </c>
      <c r="I114" s="525">
        <v>0</v>
      </c>
      <c r="J114" s="525">
        <v>0</v>
      </c>
      <c r="K114" s="526"/>
      <c r="L114" s="525">
        <v>0</v>
      </c>
      <c r="M114" s="525">
        <v>0</v>
      </c>
      <c r="N114" s="525">
        <v>0</v>
      </c>
      <c r="O114" s="525">
        <v>0</v>
      </c>
      <c r="P114" s="838"/>
    </row>
    <row r="115" spans="1:16" s="162" customFormat="1" ht="21" hidden="1" thickBot="1">
      <c r="A115" s="853" t="s">
        <v>116</v>
      </c>
      <c r="B115" s="548">
        <v>0</v>
      </c>
      <c r="C115" s="525">
        <v>0</v>
      </c>
      <c r="D115" s="525">
        <v>0</v>
      </c>
      <c r="E115" s="525">
        <v>0</v>
      </c>
      <c r="F115" s="525">
        <v>0</v>
      </c>
      <c r="G115" s="525">
        <v>0</v>
      </c>
      <c r="H115" s="525">
        <v>0</v>
      </c>
      <c r="I115" s="525">
        <v>0</v>
      </c>
      <c r="J115" s="525">
        <v>0</v>
      </c>
      <c r="K115" s="526"/>
      <c r="L115" s="525">
        <v>0</v>
      </c>
      <c r="M115" s="525">
        <v>0</v>
      </c>
      <c r="N115" s="525">
        <v>0</v>
      </c>
      <c r="O115" s="525">
        <v>0</v>
      </c>
      <c r="P115" s="838"/>
    </row>
    <row r="116" spans="1:16" s="165" customFormat="1" ht="21" hidden="1" thickBot="1">
      <c r="A116" s="854" t="s">
        <v>118</v>
      </c>
      <c r="B116" s="548">
        <f aca="true" t="shared" si="55" ref="B116:O116">+B114-B115</f>
        <v>0</v>
      </c>
      <c r="C116" s="525">
        <f t="shared" si="55"/>
        <v>0</v>
      </c>
      <c r="D116" s="525">
        <f t="shared" si="55"/>
        <v>0</v>
      </c>
      <c r="E116" s="525">
        <f t="shared" si="55"/>
        <v>0</v>
      </c>
      <c r="F116" s="525">
        <f t="shared" si="55"/>
        <v>0</v>
      </c>
      <c r="G116" s="525">
        <f t="shared" si="55"/>
        <v>0</v>
      </c>
      <c r="H116" s="525">
        <f t="shared" si="55"/>
        <v>0</v>
      </c>
      <c r="I116" s="525">
        <f t="shared" si="55"/>
        <v>0</v>
      </c>
      <c r="J116" s="525">
        <f t="shared" si="55"/>
        <v>0</v>
      </c>
      <c r="K116" s="526"/>
      <c r="L116" s="525">
        <f t="shared" si="55"/>
        <v>0</v>
      </c>
      <c r="M116" s="525">
        <f t="shared" si="55"/>
        <v>0</v>
      </c>
      <c r="N116" s="525">
        <f t="shared" si="55"/>
        <v>0</v>
      </c>
      <c r="O116" s="525">
        <f t="shared" si="55"/>
        <v>0</v>
      </c>
      <c r="P116" s="839"/>
    </row>
    <row r="117" spans="1:16" s="165" customFormat="1" ht="21" hidden="1" thickBot="1">
      <c r="A117" s="855" t="s">
        <v>119</v>
      </c>
      <c r="B117" s="549" t="e">
        <f aca="true" t="shared" si="56" ref="B117:O117">+B114/B115*100</f>
        <v>#DIV/0!</v>
      </c>
      <c r="C117" s="541" t="e">
        <f t="shared" si="56"/>
        <v>#DIV/0!</v>
      </c>
      <c r="D117" s="541" t="e">
        <f t="shared" si="56"/>
        <v>#DIV/0!</v>
      </c>
      <c r="E117" s="541" t="e">
        <f t="shared" si="56"/>
        <v>#DIV/0!</v>
      </c>
      <c r="F117" s="541" t="e">
        <f t="shared" si="56"/>
        <v>#DIV/0!</v>
      </c>
      <c r="G117" s="541" t="e">
        <f t="shared" si="56"/>
        <v>#DIV/0!</v>
      </c>
      <c r="H117" s="541" t="e">
        <f t="shared" si="56"/>
        <v>#DIV/0!</v>
      </c>
      <c r="I117" s="541" t="e">
        <f t="shared" si="56"/>
        <v>#DIV/0!</v>
      </c>
      <c r="J117" s="541" t="e">
        <f t="shared" si="56"/>
        <v>#DIV/0!</v>
      </c>
      <c r="K117" s="539"/>
      <c r="L117" s="541" t="e">
        <f t="shared" si="56"/>
        <v>#DIV/0!</v>
      </c>
      <c r="M117" s="541" t="e">
        <f t="shared" si="56"/>
        <v>#DIV/0!</v>
      </c>
      <c r="N117" s="541" t="e">
        <f t="shared" si="56"/>
        <v>#DIV/0!</v>
      </c>
      <c r="O117" s="541" t="e">
        <f t="shared" si="56"/>
        <v>#DIV/0!</v>
      </c>
      <c r="P117" s="840"/>
    </row>
    <row r="118" spans="1:16" s="70" customFormat="1" ht="34.5" thickBot="1">
      <c r="A118" s="850" t="s">
        <v>102</v>
      </c>
      <c r="B118" s="835"/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831"/>
      <c r="P118" s="830"/>
    </row>
    <row r="119" spans="1:16" s="65" customFormat="1" ht="20.25">
      <c r="A119" s="512" t="s">
        <v>193</v>
      </c>
      <c r="B119" s="766">
        <v>8506.94999999999</v>
      </c>
      <c r="C119" s="768">
        <v>21081.970917896517</v>
      </c>
      <c r="D119" s="768">
        <v>18541.71422581938</v>
      </c>
      <c r="E119" s="768">
        <v>1184.7270173211361</v>
      </c>
      <c r="F119" s="768">
        <v>213.36985249315777</v>
      </c>
      <c r="G119" s="768">
        <v>44.697570809749735</v>
      </c>
      <c r="H119" s="768">
        <v>66.21662287894027</v>
      </c>
      <c r="I119" s="768">
        <v>25.871708818475945</v>
      </c>
      <c r="J119" s="768">
        <v>60.312842244674506</v>
      </c>
      <c r="K119" s="768">
        <v>1.8164559566001945</v>
      </c>
      <c r="L119" s="768">
        <v>0</v>
      </c>
      <c r="M119" s="768">
        <v>20138.72629634211</v>
      </c>
      <c r="N119" s="768">
        <v>461.92746323104666</v>
      </c>
      <c r="O119" s="768">
        <v>481.31715832348874</v>
      </c>
      <c r="P119" s="770">
        <v>943.2446215545353</v>
      </c>
    </row>
    <row r="120" spans="1:16" s="65" customFormat="1" ht="20.25">
      <c r="A120" s="446" t="s">
        <v>194</v>
      </c>
      <c r="B120" s="818">
        <v>8144.9799999999905</v>
      </c>
      <c r="C120" s="819">
        <v>20861.98167460211</v>
      </c>
      <c r="D120" s="819">
        <v>18493.7009871929</v>
      </c>
      <c r="E120" s="819">
        <v>1114.6660888056215</v>
      </c>
      <c r="F120" s="819">
        <v>212.5169941076185</v>
      </c>
      <c r="G120" s="819">
        <v>44.24993472461978</v>
      </c>
      <c r="H120" s="819">
        <v>79.60522923322095</v>
      </c>
      <c r="I120" s="819">
        <v>25.440455347956696</v>
      </c>
      <c r="J120" s="819">
        <v>62.96487734367273</v>
      </c>
      <c r="K120" s="819"/>
      <c r="L120" s="819">
        <v>0</v>
      </c>
      <c r="M120" s="819">
        <v>20033.144566755615</v>
      </c>
      <c r="N120" s="819">
        <v>429.901198857048</v>
      </c>
      <c r="O120" s="819">
        <v>398.93590898934076</v>
      </c>
      <c r="P120" s="820">
        <v>828.8371078463888</v>
      </c>
    </row>
    <row r="121" spans="1:16" s="67" customFormat="1" ht="20.25">
      <c r="A121" s="447" t="s">
        <v>195</v>
      </c>
      <c r="B121" s="518">
        <f>+B119-B120</f>
        <v>361.96999999999935</v>
      </c>
      <c r="C121" s="519">
        <f aca="true" t="shared" si="57" ref="C121:J121">+C119-C120</f>
        <v>219.98924329440706</v>
      </c>
      <c r="D121" s="519">
        <f t="shared" si="57"/>
        <v>48.013238626481325</v>
      </c>
      <c r="E121" s="519">
        <f t="shared" si="57"/>
        <v>70.06092851551466</v>
      </c>
      <c r="F121" s="519">
        <f t="shared" si="57"/>
        <v>0.852858385539264</v>
      </c>
      <c r="G121" s="519">
        <f t="shared" si="57"/>
        <v>0.44763608512995745</v>
      </c>
      <c r="H121" s="519">
        <f t="shared" si="57"/>
        <v>-13.388606354280682</v>
      </c>
      <c r="I121" s="519">
        <f t="shared" si="57"/>
        <v>0.43125347051924834</v>
      </c>
      <c r="J121" s="519">
        <f t="shared" si="57"/>
        <v>-2.652035098998226</v>
      </c>
      <c r="K121" s="519">
        <f aca="true" t="shared" si="58" ref="K121:P121">+K119-K120</f>
        <v>1.8164559566001945</v>
      </c>
      <c r="L121" s="519">
        <f t="shared" si="58"/>
        <v>0</v>
      </c>
      <c r="M121" s="519">
        <f t="shared" si="58"/>
        <v>105.58172958649448</v>
      </c>
      <c r="N121" s="519">
        <f t="shared" si="58"/>
        <v>32.026264373998686</v>
      </c>
      <c r="O121" s="519">
        <f t="shared" si="58"/>
        <v>82.38124933414798</v>
      </c>
      <c r="P121" s="522">
        <f t="shared" si="58"/>
        <v>114.40751370814655</v>
      </c>
    </row>
    <row r="122" spans="1:16" s="67" customFormat="1" ht="21" thickBot="1">
      <c r="A122" s="764" t="s">
        <v>196</v>
      </c>
      <c r="B122" s="538">
        <f>+B119/B120*100</f>
        <v>104.44408703274901</v>
      </c>
      <c r="C122" s="539">
        <f aca="true" t="shared" si="59" ref="C122:J122">+C119/C120*100</f>
        <v>101.05449830570137</v>
      </c>
      <c r="D122" s="539">
        <f t="shared" si="59"/>
        <v>100.25961941668533</v>
      </c>
      <c r="E122" s="539">
        <f t="shared" si="59"/>
        <v>106.28537363961487</v>
      </c>
      <c r="F122" s="539">
        <f t="shared" si="59"/>
        <v>100.40131302869237</v>
      </c>
      <c r="G122" s="539">
        <f t="shared" si="59"/>
        <v>101.01160846431915</v>
      </c>
      <c r="H122" s="539">
        <f t="shared" si="59"/>
        <v>83.18124766018093</v>
      </c>
      <c r="I122" s="539">
        <f t="shared" si="59"/>
        <v>101.69514839503016</v>
      </c>
      <c r="J122" s="539">
        <f t="shared" si="59"/>
        <v>95.78807231764627</v>
      </c>
      <c r="K122" s="539">
        <v>0</v>
      </c>
      <c r="L122" s="539">
        <v>0</v>
      </c>
      <c r="M122" s="539">
        <f>+M119/M120*100</f>
        <v>100.52703523021395</v>
      </c>
      <c r="N122" s="539">
        <f>+N119/N120*100</f>
        <v>107.4496801728269</v>
      </c>
      <c r="O122" s="539">
        <f>+O119/O120*100</f>
        <v>120.65024668820905</v>
      </c>
      <c r="P122" s="540">
        <f>+P119/P120*100</f>
        <v>113.80337736149599</v>
      </c>
    </row>
    <row r="123" spans="1:16" s="70" customFormat="1" ht="34.5" thickBot="1">
      <c r="A123" s="850" t="s">
        <v>170</v>
      </c>
      <c r="B123" s="835"/>
      <c r="C123" s="831"/>
      <c r="D123" s="831"/>
      <c r="E123" s="831"/>
      <c r="F123" s="831"/>
      <c r="G123" s="831"/>
      <c r="H123" s="831"/>
      <c r="I123" s="831"/>
      <c r="J123" s="831"/>
      <c r="K123" s="831"/>
      <c r="L123" s="831"/>
      <c r="M123" s="831"/>
      <c r="N123" s="831"/>
      <c r="O123" s="831"/>
      <c r="P123" s="830"/>
    </row>
    <row r="124" spans="1:16" s="65" customFormat="1" ht="20.25">
      <c r="A124" s="512" t="s">
        <v>193</v>
      </c>
      <c r="B124" s="766">
        <v>1506.6919999999996</v>
      </c>
      <c r="C124" s="768">
        <v>25657.330651077544</v>
      </c>
      <c r="D124" s="768">
        <v>18885.178589917505</v>
      </c>
      <c r="E124" s="768">
        <v>2482.1783970004053</v>
      </c>
      <c r="F124" s="768">
        <v>1597.8086430405167</v>
      </c>
      <c r="G124" s="768">
        <v>3.9564600241234897</v>
      </c>
      <c r="H124" s="768">
        <v>15.758363354952444</v>
      </c>
      <c r="I124" s="768">
        <v>84.90520955842338</v>
      </c>
      <c r="J124" s="768">
        <v>331.4808202339958</v>
      </c>
      <c r="K124" s="768">
        <v>1.0831676281549252</v>
      </c>
      <c r="L124" s="768">
        <v>0</v>
      </c>
      <c r="M124" s="768">
        <v>23402.34965075808</v>
      </c>
      <c r="N124" s="768">
        <v>1390.8809276658178</v>
      </c>
      <c r="O124" s="768">
        <v>864.100072653646</v>
      </c>
      <c r="P124" s="770">
        <v>2254.981000319464</v>
      </c>
    </row>
    <row r="125" spans="1:16" s="65" customFormat="1" ht="20.25">
      <c r="A125" s="446" t="s">
        <v>194</v>
      </c>
      <c r="B125" s="818">
        <v>1503.856</v>
      </c>
      <c r="C125" s="819">
        <v>25379.229460799448</v>
      </c>
      <c r="D125" s="819">
        <v>18725.974539228926</v>
      </c>
      <c r="E125" s="819">
        <v>2502.7975861164005</v>
      </c>
      <c r="F125" s="819">
        <v>1577.0594613668684</v>
      </c>
      <c r="G125" s="819">
        <v>2.5636319789483384</v>
      </c>
      <c r="H125" s="819">
        <v>13.462171023466786</v>
      </c>
      <c r="I125" s="819">
        <v>71.82347689317771</v>
      </c>
      <c r="J125" s="819">
        <v>323.44153961549523</v>
      </c>
      <c r="K125" s="819"/>
      <c r="L125" s="819">
        <v>0</v>
      </c>
      <c r="M125" s="819">
        <v>23217.122406223283</v>
      </c>
      <c r="N125" s="819">
        <v>1335.6993621729744</v>
      </c>
      <c r="O125" s="819">
        <v>826.4076924031732</v>
      </c>
      <c r="P125" s="820">
        <v>2162.107054576147</v>
      </c>
    </row>
    <row r="126" spans="1:16" s="67" customFormat="1" ht="20.25">
      <c r="A126" s="447" t="s">
        <v>195</v>
      </c>
      <c r="B126" s="518">
        <f>+B124-B125</f>
        <v>2.835999999999558</v>
      </c>
      <c r="C126" s="519">
        <f aca="true" t="shared" si="60" ref="C126:J126">+C124-C125</f>
        <v>278.1011902780956</v>
      </c>
      <c r="D126" s="519">
        <f t="shared" si="60"/>
        <v>159.20405068857872</v>
      </c>
      <c r="E126" s="519">
        <f t="shared" si="60"/>
        <v>-20.61918911599514</v>
      </c>
      <c r="F126" s="519">
        <f t="shared" si="60"/>
        <v>20.74918167364831</v>
      </c>
      <c r="G126" s="519">
        <f t="shared" si="60"/>
        <v>1.3928280451751514</v>
      </c>
      <c r="H126" s="519">
        <f t="shared" si="60"/>
        <v>2.296192331485658</v>
      </c>
      <c r="I126" s="519">
        <f t="shared" si="60"/>
        <v>13.081732665245667</v>
      </c>
      <c r="J126" s="519">
        <f t="shared" si="60"/>
        <v>8.039280618500584</v>
      </c>
      <c r="K126" s="519">
        <f aca="true" t="shared" si="61" ref="K126:P126">+K124-K125</f>
        <v>1.0831676281549252</v>
      </c>
      <c r="L126" s="519">
        <f t="shared" si="61"/>
        <v>0</v>
      </c>
      <c r="M126" s="519">
        <f t="shared" si="61"/>
        <v>185.22724453479532</v>
      </c>
      <c r="N126" s="519">
        <f t="shared" si="61"/>
        <v>55.18156549284345</v>
      </c>
      <c r="O126" s="519">
        <f t="shared" si="61"/>
        <v>37.69238025047275</v>
      </c>
      <c r="P126" s="522">
        <f t="shared" si="61"/>
        <v>92.87394574331665</v>
      </c>
    </row>
    <row r="127" spans="1:16" s="67" customFormat="1" ht="21" thickBot="1">
      <c r="A127" s="764" t="s">
        <v>196</v>
      </c>
      <c r="B127" s="538">
        <f>+B124/B125*100</f>
        <v>100.18858188549964</v>
      </c>
      <c r="C127" s="539">
        <f aca="true" t="shared" si="62" ref="C127:J127">+C124/C125*100</f>
        <v>101.09578263874263</v>
      </c>
      <c r="D127" s="539">
        <f t="shared" si="62"/>
        <v>100.85017765219675</v>
      </c>
      <c r="E127" s="539">
        <f t="shared" si="62"/>
        <v>99.17615434702452</v>
      </c>
      <c r="F127" s="539">
        <f t="shared" si="62"/>
        <v>101.31568797384878</v>
      </c>
      <c r="G127" s="539">
        <f t="shared" si="62"/>
        <v>154.33026489810453</v>
      </c>
      <c r="H127" s="539">
        <f t="shared" si="62"/>
        <v>117.0566272518973</v>
      </c>
      <c r="I127" s="539">
        <f t="shared" si="62"/>
        <v>118.21372792172396</v>
      </c>
      <c r="J127" s="539">
        <f t="shared" si="62"/>
        <v>102.48554364045435</v>
      </c>
      <c r="K127" s="539">
        <v>0</v>
      </c>
      <c r="L127" s="539">
        <v>0</v>
      </c>
      <c r="M127" s="539">
        <f>+M124/M125*100</f>
        <v>100.79780448797197</v>
      </c>
      <c r="N127" s="539">
        <f>+N124/N125*100</f>
        <v>104.13128635496776</v>
      </c>
      <c r="O127" s="539">
        <f>+O124/O125*100</f>
        <v>104.56099097297415</v>
      </c>
      <c r="P127" s="540">
        <f>+P124/P125*100</f>
        <v>104.29552947189858</v>
      </c>
    </row>
    <row r="128" spans="1:16" s="70" customFormat="1" ht="34.5" thickBot="1">
      <c r="A128" s="850" t="s">
        <v>105</v>
      </c>
      <c r="B128" s="835"/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0"/>
    </row>
    <row r="129" spans="1:16" s="65" customFormat="1" ht="20.25">
      <c r="A129" s="512" t="s">
        <v>193</v>
      </c>
      <c r="B129" s="766">
        <v>1684.7109999999998</v>
      </c>
      <c r="C129" s="768">
        <v>23027.930507566783</v>
      </c>
      <c r="D129" s="768">
        <v>18733.42688053519</v>
      </c>
      <c r="E129" s="768">
        <v>1386.9783403008994</v>
      </c>
      <c r="F129" s="768">
        <v>519.9733564589616</v>
      </c>
      <c r="G129" s="768">
        <v>118.05457038823477</v>
      </c>
      <c r="H129" s="768">
        <v>14.893157738429126</v>
      </c>
      <c r="I129" s="768">
        <v>34.53450868823595</v>
      </c>
      <c r="J129" s="768">
        <v>901.4287910508095</v>
      </c>
      <c r="K129" s="768">
        <v>7.80895556171553</v>
      </c>
      <c r="L129" s="768">
        <v>0</v>
      </c>
      <c r="M129" s="768">
        <v>21717.098560722476</v>
      </c>
      <c r="N129" s="768">
        <v>892.1813098309833</v>
      </c>
      <c r="O129" s="768">
        <v>418.65063701331184</v>
      </c>
      <c r="P129" s="770">
        <v>1310.831946844295</v>
      </c>
    </row>
    <row r="130" spans="1:16" s="65" customFormat="1" ht="20.25">
      <c r="A130" s="446" t="s">
        <v>194</v>
      </c>
      <c r="B130" s="818">
        <v>1759.706</v>
      </c>
      <c r="C130" s="819">
        <v>22877.309997617023</v>
      </c>
      <c r="D130" s="819">
        <v>18615.812243636163</v>
      </c>
      <c r="E130" s="819">
        <v>1414.5749346765874</v>
      </c>
      <c r="F130" s="819">
        <v>501.6701653571679</v>
      </c>
      <c r="G130" s="819">
        <v>109.43892521440137</v>
      </c>
      <c r="H130" s="819">
        <v>15.91080176650721</v>
      </c>
      <c r="I130" s="819">
        <v>40.373884425390756</v>
      </c>
      <c r="J130" s="819">
        <v>971.5139915417693</v>
      </c>
      <c r="K130" s="819"/>
      <c r="L130" s="819">
        <v>0</v>
      </c>
      <c r="M130" s="819">
        <v>21669.294946617993</v>
      </c>
      <c r="N130" s="819">
        <v>856.1130855570956</v>
      </c>
      <c r="O130" s="819">
        <v>351.90196544195464</v>
      </c>
      <c r="P130" s="820">
        <v>1208.0150509990503</v>
      </c>
    </row>
    <row r="131" spans="1:16" s="67" customFormat="1" ht="20.25">
      <c r="A131" s="447" t="s">
        <v>195</v>
      </c>
      <c r="B131" s="518">
        <f>+B129-B130</f>
        <v>-74.99500000000012</v>
      </c>
      <c r="C131" s="519">
        <f aca="true" t="shared" si="63" ref="C131:J131">+C129-C130</f>
        <v>150.62050994976016</v>
      </c>
      <c r="D131" s="519">
        <f t="shared" si="63"/>
        <v>117.61463689902666</v>
      </c>
      <c r="E131" s="519">
        <f t="shared" si="63"/>
        <v>-27.596594375688028</v>
      </c>
      <c r="F131" s="519">
        <f t="shared" si="63"/>
        <v>18.303191101793686</v>
      </c>
      <c r="G131" s="519">
        <f t="shared" si="63"/>
        <v>8.6156451738334</v>
      </c>
      <c r="H131" s="519">
        <f t="shared" si="63"/>
        <v>-1.0176440280780845</v>
      </c>
      <c r="I131" s="519">
        <f t="shared" si="63"/>
        <v>-5.839375737154803</v>
      </c>
      <c r="J131" s="519">
        <f t="shared" si="63"/>
        <v>-70.08520049095978</v>
      </c>
      <c r="K131" s="519">
        <f aca="true" t="shared" si="64" ref="K131:P131">+K129-K130</f>
        <v>7.80895556171553</v>
      </c>
      <c r="L131" s="519">
        <f t="shared" si="64"/>
        <v>0</v>
      </c>
      <c r="M131" s="519">
        <f t="shared" si="64"/>
        <v>47.80361410448313</v>
      </c>
      <c r="N131" s="519">
        <f t="shared" si="64"/>
        <v>36.06822427388772</v>
      </c>
      <c r="O131" s="519">
        <f t="shared" si="64"/>
        <v>66.74867157135719</v>
      </c>
      <c r="P131" s="522">
        <f t="shared" si="64"/>
        <v>102.81689584524474</v>
      </c>
    </row>
    <row r="132" spans="1:16" s="67" customFormat="1" ht="21" thickBot="1">
      <c r="A132" s="764" t="s">
        <v>196</v>
      </c>
      <c r="B132" s="538">
        <f>+B129/B130*100</f>
        <v>95.73820854165412</v>
      </c>
      <c r="C132" s="539">
        <f aca="true" t="shared" si="65" ref="C132:J132">+C129/C130*100</f>
        <v>100.65838383081511</v>
      </c>
      <c r="D132" s="539">
        <f t="shared" si="65"/>
        <v>100.63179965160658</v>
      </c>
      <c r="E132" s="539">
        <f t="shared" si="65"/>
        <v>98.0491246027912</v>
      </c>
      <c r="F132" s="539">
        <f t="shared" si="65"/>
        <v>103.6484511867997</v>
      </c>
      <c r="G132" s="539">
        <f t="shared" si="65"/>
        <v>107.87256011236816</v>
      </c>
      <c r="H132" s="539">
        <f t="shared" si="65"/>
        <v>93.60406821094169</v>
      </c>
      <c r="I132" s="539">
        <f t="shared" si="65"/>
        <v>85.53675025263986</v>
      </c>
      <c r="J132" s="539">
        <f t="shared" si="65"/>
        <v>92.78598135475782</v>
      </c>
      <c r="K132" s="539">
        <v>0</v>
      </c>
      <c r="L132" s="539">
        <v>0</v>
      </c>
      <c r="M132" s="539">
        <f>+M129/M130*100</f>
        <v>100.22060530452073</v>
      </c>
      <c r="N132" s="539">
        <f>+N129/N130*100</f>
        <v>104.2130210228497</v>
      </c>
      <c r="O132" s="539">
        <f>+O129/O130*100</f>
        <v>118.96797350578233</v>
      </c>
      <c r="P132" s="540">
        <f>+P129/P130*100</f>
        <v>108.5112263924372</v>
      </c>
    </row>
    <row r="133" spans="1:16" s="70" customFormat="1" ht="34.5" thickBot="1">
      <c r="A133" s="850" t="s">
        <v>106</v>
      </c>
      <c r="B133" s="835"/>
      <c r="C133" s="831"/>
      <c r="D133" s="831"/>
      <c r="E133" s="831"/>
      <c r="F133" s="831"/>
      <c r="G133" s="831"/>
      <c r="H133" s="831"/>
      <c r="I133" s="831"/>
      <c r="J133" s="831"/>
      <c r="K133" s="831"/>
      <c r="L133" s="831"/>
      <c r="M133" s="831"/>
      <c r="N133" s="831"/>
      <c r="O133" s="831"/>
      <c r="P133" s="830"/>
    </row>
    <row r="134" spans="1:16" s="65" customFormat="1" ht="20.25">
      <c r="A134" s="512" t="s">
        <v>193</v>
      </c>
      <c r="B134" s="766">
        <v>1893.271</v>
      </c>
      <c r="C134" s="768">
        <v>25177.978042586976</v>
      </c>
      <c r="D134" s="768">
        <v>17279.939938163454</v>
      </c>
      <c r="E134" s="768">
        <v>2596.99896809983</v>
      </c>
      <c r="F134" s="768">
        <v>612.6105736227582</v>
      </c>
      <c r="G134" s="768">
        <v>799.7327552861336</v>
      </c>
      <c r="H134" s="768">
        <v>106.34135313961922</v>
      </c>
      <c r="I134" s="768">
        <v>64.02983689779927</v>
      </c>
      <c r="J134" s="768">
        <v>2006.8065621174492</v>
      </c>
      <c r="K134" s="768">
        <v>10.741198697914879</v>
      </c>
      <c r="L134" s="768">
        <v>0</v>
      </c>
      <c r="M134" s="768">
        <v>23477.20118602496</v>
      </c>
      <c r="N134" s="768">
        <v>990.4148252768183</v>
      </c>
      <c r="O134" s="768">
        <v>710.3620312851849</v>
      </c>
      <c r="P134" s="770">
        <v>1700.776856562003</v>
      </c>
    </row>
    <row r="135" spans="1:16" s="65" customFormat="1" ht="20.25">
      <c r="A135" s="446" t="s">
        <v>194</v>
      </c>
      <c r="B135" s="818">
        <v>1939.5629999999994</v>
      </c>
      <c r="C135" s="819">
        <v>25063.809132950748</v>
      </c>
      <c r="D135" s="819">
        <v>17198.088435384674</v>
      </c>
      <c r="E135" s="819">
        <v>2649.7339005401386</v>
      </c>
      <c r="F135" s="819">
        <v>626.0072500867464</v>
      </c>
      <c r="G135" s="819">
        <v>776.8581548180357</v>
      </c>
      <c r="H135" s="819">
        <v>112.3458394150298</v>
      </c>
      <c r="I135" s="819">
        <v>83.79782799871245</v>
      </c>
      <c r="J135" s="819">
        <v>2018.4477981208481</v>
      </c>
      <c r="K135" s="819"/>
      <c r="L135" s="819">
        <v>0</v>
      </c>
      <c r="M135" s="819">
        <v>23465.279206364186</v>
      </c>
      <c r="N135" s="819">
        <v>933.0779665316365</v>
      </c>
      <c r="O135" s="819">
        <v>665.45196005492</v>
      </c>
      <c r="P135" s="820">
        <v>1598.5299265865567</v>
      </c>
    </row>
    <row r="136" spans="1:16" s="67" customFormat="1" ht="20.25">
      <c r="A136" s="447" t="s">
        <v>195</v>
      </c>
      <c r="B136" s="518">
        <f>+B134-B135</f>
        <v>-46.29199999999946</v>
      </c>
      <c r="C136" s="519">
        <f aca="true" t="shared" si="66" ref="C136:J136">+C134-C135</f>
        <v>114.16890963622791</v>
      </c>
      <c r="D136" s="519">
        <f t="shared" si="66"/>
        <v>81.85150277877983</v>
      </c>
      <c r="E136" s="519">
        <f t="shared" si="66"/>
        <v>-52.73493244030851</v>
      </c>
      <c r="F136" s="519">
        <f t="shared" si="66"/>
        <v>-13.396676463988115</v>
      </c>
      <c r="G136" s="519">
        <f t="shared" si="66"/>
        <v>22.874600468097924</v>
      </c>
      <c r="H136" s="519">
        <f t="shared" si="66"/>
        <v>-6.004486275410585</v>
      </c>
      <c r="I136" s="519">
        <f t="shared" si="66"/>
        <v>-19.76799110091318</v>
      </c>
      <c r="J136" s="519">
        <f t="shared" si="66"/>
        <v>-11.641236003398944</v>
      </c>
      <c r="K136" s="519">
        <f aca="true" t="shared" si="67" ref="K136:P136">+K134-K135</f>
        <v>10.741198697914879</v>
      </c>
      <c r="L136" s="519">
        <f t="shared" si="67"/>
        <v>0</v>
      </c>
      <c r="M136" s="519">
        <f t="shared" si="67"/>
        <v>11.921979660772195</v>
      </c>
      <c r="N136" s="519">
        <f t="shared" si="67"/>
        <v>57.33685874518176</v>
      </c>
      <c r="O136" s="519">
        <f t="shared" si="67"/>
        <v>44.91007123026486</v>
      </c>
      <c r="P136" s="522">
        <f t="shared" si="67"/>
        <v>102.24692997544639</v>
      </c>
    </row>
    <row r="137" spans="1:16" s="67" customFormat="1" ht="21" thickBot="1">
      <c r="A137" s="764" t="s">
        <v>196</v>
      </c>
      <c r="B137" s="518">
        <f>+B134/B135*100</f>
        <v>97.61327680513602</v>
      </c>
      <c r="C137" s="519">
        <f aca="true" t="shared" si="68" ref="C137:J137">+C134/C135*100</f>
        <v>100.45551300295426</v>
      </c>
      <c r="D137" s="519">
        <f t="shared" si="68"/>
        <v>100.47593372418282</v>
      </c>
      <c r="E137" s="519">
        <f t="shared" si="68"/>
        <v>98.00980270397875</v>
      </c>
      <c r="F137" s="519">
        <f t="shared" si="68"/>
        <v>97.85998062128965</v>
      </c>
      <c r="G137" s="519">
        <f t="shared" si="68"/>
        <v>102.94450155748906</v>
      </c>
      <c r="H137" s="519">
        <f t="shared" si="68"/>
        <v>94.6553550120991</v>
      </c>
      <c r="I137" s="519">
        <f t="shared" si="68"/>
        <v>76.40990038403272</v>
      </c>
      <c r="J137" s="519">
        <f t="shared" si="68"/>
        <v>99.4232580097322</v>
      </c>
      <c r="K137" s="519">
        <v>0</v>
      </c>
      <c r="L137" s="519">
        <v>0</v>
      </c>
      <c r="M137" s="519">
        <f>+M134/M135*100</f>
        <v>100.05080689454375</v>
      </c>
      <c r="N137" s="519">
        <f>+N134/N135*100</f>
        <v>106.14491615939767</v>
      </c>
      <c r="O137" s="519">
        <f>+O134/O135*100</f>
        <v>106.74880741602419</v>
      </c>
      <c r="P137" s="522">
        <f>+P134/P135*100</f>
        <v>106.39631002678698</v>
      </c>
    </row>
    <row r="138" spans="1:16" s="70" customFormat="1" ht="34.5" hidden="1" thickBot="1">
      <c r="A138" s="865" t="s">
        <v>63</v>
      </c>
      <c r="B138" s="845"/>
      <c r="C138" s="826"/>
      <c r="D138" s="826"/>
      <c r="E138" s="826"/>
      <c r="F138" s="826"/>
      <c r="G138" s="826"/>
      <c r="H138" s="826"/>
      <c r="I138" s="826"/>
      <c r="J138" s="826"/>
      <c r="K138" s="822"/>
      <c r="L138" s="826"/>
      <c r="M138" s="826"/>
      <c r="N138" s="826"/>
      <c r="O138" s="826"/>
      <c r="P138" s="846"/>
    </row>
    <row r="139" spans="1:16" s="65" customFormat="1" ht="21" hidden="1" thickBot="1">
      <c r="A139" s="866" t="s">
        <v>94</v>
      </c>
      <c r="B139" s="518"/>
      <c r="C139" s="530"/>
      <c r="D139" s="530"/>
      <c r="E139" s="530"/>
      <c r="F139" s="530"/>
      <c r="G139" s="530"/>
      <c r="H139" s="530"/>
      <c r="I139" s="530"/>
      <c r="J139" s="530"/>
      <c r="K139" s="526"/>
      <c r="L139" s="530"/>
      <c r="M139" s="530"/>
      <c r="N139" s="530"/>
      <c r="O139" s="530"/>
      <c r="P139" s="847">
        <v>9.4</v>
      </c>
    </row>
    <row r="140" spans="1:16" s="65" customFormat="1" ht="21" hidden="1" thickBot="1">
      <c r="A140" s="867" t="s">
        <v>94</v>
      </c>
      <c r="B140" s="518"/>
      <c r="C140" s="530"/>
      <c r="D140" s="530"/>
      <c r="E140" s="530"/>
      <c r="F140" s="530"/>
      <c r="G140" s="530"/>
      <c r="H140" s="530"/>
      <c r="I140" s="530"/>
      <c r="J140" s="530"/>
      <c r="K140" s="526"/>
      <c r="L140" s="530"/>
      <c r="M140" s="530"/>
      <c r="N140" s="530"/>
      <c r="O140" s="530"/>
      <c r="P140" s="847">
        <v>9.4</v>
      </c>
    </row>
    <row r="141" spans="1:16" s="67" customFormat="1" ht="21" hidden="1" thickBot="1">
      <c r="A141" s="868" t="s">
        <v>92</v>
      </c>
      <c r="B141" s="518">
        <f aca="true" t="shared" si="69" ref="B141:O141">+B139-B140</f>
        <v>0</v>
      </c>
      <c r="C141" s="530">
        <f t="shared" si="69"/>
        <v>0</v>
      </c>
      <c r="D141" s="530">
        <f t="shared" si="69"/>
        <v>0</v>
      </c>
      <c r="E141" s="530">
        <f t="shared" si="69"/>
        <v>0</v>
      </c>
      <c r="F141" s="530">
        <f t="shared" si="69"/>
        <v>0</v>
      </c>
      <c r="G141" s="530">
        <f t="shared" si="69"/>
        <v>0</v>
      </c>
      <c r="H141" s="530">
        <f t="shared" si="69"/>
        <v>0</v>
      </c>
      <c r="I141" s="530">
        <f t="shared" si="69"/>
        <v>0</v>
      </c>
      <c r="J141" s="530">
        <f t="shared" si="69"/>
        <v>0</v>
      </c>
      <c r="K141" s="526"/>
      <c r="L141" s="530">
        <f t="shared" si="69"/>
        <v>0</v>
      </c>
      <c r="M141" s="530">
        <f t="shared" si="69"/>
        <v>0</v>
      </c>
      <c r="N141" s="530">
        <f t="shared" si="69"/>
        <v>0</v>
      </c>
      <c r="O141" s="530">
        <f t="shared" si="69"/>
        <v>0</v>
      </c>
      <c r="P141" s="848"/>
    </row>
    <row r="142" spans="1:16" s="67" customFormat="1" ht="21" hidden="1" thickBot="1">
      <c r="A142" s="869" t="s">
        <v>93</v>
      </c>
      <c r="B142" s="538" t="e">
        <f aca="true" t="shared" si="70" ref="B142:O142">+B139/B140*100</f>
        <v>#DIV/0!</v>
      </c>
      <c r="C142" s="547" t="e">
        <f t="shared" si="70"/>
        <v>#DIV/0!</v>
      </c>
      <c r="D142" s="547" t="e">
        <f t="shared" si="70"/>
        <v>#DIV/0!</v>
      </c>
      <c r="E142" s="547" t="e">
        <f t="shared" si="70"/>
        <v>#DIV/0!</v>
      </c>
      <c r="F142" s="547" t="e">
        <f t="shared" si="70"/>
        <v>#DIV/0!</v>
      </c>
      <c r="G142" s="547" t="e">
        <f t="shared" si="70"/>
        <v>#DIV/0!</v>
      </c>
      <c r="H142" s="547" t="e">
        <f t="shared" si="70"/>
        <v>#DIV/0!</v>
      </c>
      <c r="I142" s="547" t="e">
        <f t="shared" si="70"/>
        <v>#DIV/0!</v>
      </c>
      <c r="J142" s="547" t="e">
        <f t="shared" si="70"/>
        <v>#DIV/0!</v>
      </c>
      <c r="K142" s="539"/>
      <c r="L142" s="547" t="e">
        <f t="shared" si="70"/>
        <v>#DIV/0!</v>
      </c>
      <c r="M142" s="547" t="e">
        <f t="shared" si="70"/>
        <v>#DIV/0!</v>
      </c>
      <c r="N142" s="547" t="e">
        <f t="shared" si="70"/>
        <v>#DIV/0!</v>
      </c>
      <c r="O142" s="547" t="e">
        <f t="shared" si="70"/>
        <v>#DIV/0!</v>
      </c>
      <c r="P142" s="849"/>
    </row>
    <row r="143" spans="1:16" s="70" customFormat="1" ht="34.5" thickBot="1">
      <c r="A143" s="857" t="s">
        <v>107</v>
      </c>
      <c r="B143" s="835"/>
      <c r="C143" s="831"/>
      <c r="D143" s="831"/>
      <c r="E143" s="831"/>
      <c r="F143" s="831"/>
      <c r="G143" s="831"/>
      <c r="H143" s="831"/>
      <c r="I143" s="831"/>
      <c r="J143" s="831"/>
      <c r="K143" s="831"/>
      <c r="L143" s="831"/>
      <c r="M143" s="831"/>
      <c r="N143" s="831"/>
      <c r="O143" s="831"/>
      <c r="P143" s="830"/>
    </row>
    <row r="144" spans="1:16" s="65" customFormat="1" ht="20.25">
      <c r="A144" s="512" t="s">
        <v>193</v>
      </c>
      <c r="B144" s="766">
        <v>784.7470000000002</v>
      </c>
      <c r="C144" s="768">
        <v>25841.819720241045</v>
      </c>
      <c r="D144" s="768">
        <v>20789.016502558567</v>
      </c>
      <c r="E144" s="768">
        <v>2328.6725955414076</v>
      </c>
      <c r="F144" s="768">
        <v>731.9348358982786</v>
      </c>
      <c r="G144" s="768">
        <v>8.373611707552454</v>
      </c>
      <c r="H144" s="768">
        <v>0</v>
      </c>
      <c r="I144" s="768">
        <v>0.10895231201903285</v>
      </c>
      <c r="J144" s="768">
        <v>0.8038684229864316</v>
      </c>
      <c r="K144" s="768">
        <v>2.6375804346283998</v>
      </c>
      <c r="L144" s="768">
        <v>0</v>
      </c>
      <c r="M144" s="768">
        <v>23861.547946875442</v>
      </c>
      <c r="N144" s="768">
        <v>1427.8962943895722</v>
      </c>
      <c r="O144" s="768">
        <v>552.3754789760264</v>
      </c>
      <c r="P144" s="770">
        <v>1980.271773365599</v>
      </c>
    </row>
    <row r="145" spans="1:16" s="65" customFormat="1" ht="20.25">
      <c r="A145" s="446" t="s">
        <v>194</v>
      </c>
      <c r="B145" s="818">
        <v>772.3600000000001</v>
      </c>
      <c r="C145" s="819">
        <v>25847.492317917382</v>
      </c>
      <c r="D145" s="819">
        <v>20751.068802113004</v>
      </c>
      <c r="E145" s="819">
        <v>2314.3866418077914</v>
      </c>
      <c r="F145" s="819">
        <v>729.898190826385</v>
      </c>
      <c r="G145" s="819">
        <v>5.564330968287671</v>
      </c>
      <c r="H145" s="819">
        <v>0</v>
      </c>
      <c r="I145" s="819">
        <v>0</v>
      </c>
      <c r="J145" s="819">
        <v>9.460614221347557</v>
      </c>
      <c r="K145" s="819"/>
      <c r="L145" s="819">
        <v>0</v>
      </c>
      <c r="M145" s="819">
        <v>23810.378579936812</v>
      </c>
      <c r="N145" s="819">
        <v>1334.1714571788623</v>
      </c>
      <c r="O145" s="819">
        <v>702.9422808016985</v>
      </c>
      <c r="P145" s="820">
        <v>2037.113737980561</v>
      </c>
    </row>
    <row r="146" spans="1:16" s="67" customFormat="1" ht="20.25">
      <c r="A146" s="447" t="s">
        <v>195</v>
      </c>
      <c r="B146" s="518">
        <f>+B144-B145</f>
        <v>12.387000000000057</v>
      </c>
      <c r="C146" s="519">
        <f aca="true" t="shared" si="71" ref="C146:J146">+C144-C145</f>
        <v>-5.672597676337318</v>
      </c>
      <c r="D146" s="519">
        <f t="shared" si="71"/>
        <v>37.94770044556208</v>
      </c>
      <c r="E146" s="519">
        <f t="shared" si="71"/>
        <v>14.285953733616225</v>
      </c>
      <c r="F146" s="519">
        <f t="shared" si="71"/>
        <v>2.036645071893645</v>
      </c>
      <c r="G146" s="519">
        <f t="shared" si="71"/>
        <v>2.809280739264783</v>
      </c>
      <c r="H146" s="519">
        <f t="shared" si="71"/>
        <v>0</v>
      </c>
      <c r="I146" s="519">
        <f t="shared" si="71"/>
        <v>0.10895231201903285</v>
      </c>
      <c r="J146" s="519">
        <f t="shared" si="71"/>
        <v>-8.656745798361126</v>
      </c>
      <c r="K146" s="519">
        <f aca="true" t="shared" si="72" ref="K146:P146">+K144-K145</f>
        <v>2.6375804346283998</v>
      </c>
      <c r="L146" s="519">
        <f t="shared" si="72"/>
        <v>0</v>
      </c>
      <c r="M146" s="519">
        <f t="shared" si="72"/>
        <v>51.16936693862954</v>
      </c>
      <c r="N146" s="519">
        <f t="shared" si="72"/>
        <v>93.7248372107099</v>
      </c>
      <c r="O146" s="519">
        <f t="shared" si="72"/>
        <v>-150.5668018256721</v>
      </c>
      <c r="P146" s="522">
        <f t="shared" si="72"/>
        <v>-56.84196461496185</v>
      </c>
    </row>
    <row r="147" spans="1:16" s="67" customFormat="1" ht="21" thickBot="1">
      <c r="A147" s="448" t="s">
        <v>196</v>
      </c>
      <c r="B147" s="520">
        <f>+B144/B145*100</f>
        <v>101.60378579936817</v>
      </c>
      <c r="C147" s="521">
        <f aca="true" t="shared" si="73" ref="C147:J147">+C144/C145*100</f>
        <v>99.97805358598596</v>
      </c>
      <c r="D147" s="521">
        <f t="shared" si="73"/>
        <v>100.18287106465426</v>
      </c>
      <c r="E147" s="521">
        <f t="shared" si="73"/>
        <v>100.61726737769526</v>
      </c>
      <c r="F147" s="521">
        <f t="shared" si="73"/>
        <v>100.27903139060912</v>
      </c>
      <c r="G147" s="521">
        <f t="shared" si="73"/>
        <v>150.48730485795116</v>
      </c>
      <c r="H147" s="521">
        <v>0</v>
      </c>
      <c r="I147" s="521">
        <v>0</v>
      </c>
      <c r="J147" s="521">
        <f t="shared" si="73"/>
        <v>8.497000344570965</v>
      </c>
      <c r="K147" s="521">
        <v>0</v>
      </c>
      <c r="L147" s="521">
        <v>0</v>
      </c>
      <c r="M147" s="521">
        <f>+M144/M145*100</f>
        <v>100.21490362602528</v>
      </c>
      <c r="N147" s="521">
        <f>+N144/N145*100</f>
        <v>107.02494695913323</v>
      </c>
      <c r="O147" s="521">
        <f>+O144/O145*100</f>
        <v>78.58048862077948</v>
      </c>
      <c r="P147" s="523">
        <f>+P144/P145*100</f>
        <v>97.20968134693791</v>
      </c>
    </row>
    <row r="148" spans="1:16" s="142" customFormat="1" ht="33.75" hidden="1">
      <c r="A148" s="141" t="s">
        <v>122</v>
      </c>
      <c r="B148" s="372"/>
      <c r="C148" s="381"/>
      <c r="D148" s="381"/>
      <c r="E148" s="381"/>
      <c r="F148" s="381"/>
      <c r="G148" s="381"/>
      <c r="H148" s="381"/>
      <c r="I148" s="381"/>
      <c r="J148" s="381"/>
      <c r="K148" s="372"/>
      <c r="L148" s="381"/>
      <c r="M148" s="381"/>
      <c r="N148" s="381"/>
      <c r="O148" s="382"/>
      <c r="P148" s="146"/>
    </row>
    <row r="149" spans="1:16" s="144" customFormat="1" ht="20.25" hidden="1">
      <c r="A149" s="64" t="s">
        <v>127</v>
      </c>
      <c r="B149" s="354">
        <v>0</v>
      </c>
      <c r="C149" s="358">
        <v>0</v>
      </c>
      <c r="D149" s="358">
        <v>0</v>
      </c>
      <c r="E149" s="358">
        <v>0</v>
      </c>
      <c r="F149" s="358">
        <v>0</v>
      </c>
      <c r="G149" s="358">
        <v>0</v>
      </c>
      <c r="H149" s="358">
        <v>0</v>
      </c>
      <c r="I149" s="358">
        <v>0</v>
      </c>
      <c r="J149" s="358">
        <v>0</v>
      </c>
      <c r="K149" s="355">
        <v>0</v>
      </c>
      <c r="L149" s="358">
        <v>0</v>
      </c>
      <c r="M149" s="358">
        <v>0</v>
      </c>
      <c r="N149" s="358">
        <v>0</v>
      </c>
      <c r="O149" s="359">
        <v>0</v>
      </c>
      <c r="P149" s="143"/>
    </row>
    <row r="150" spans="1:16" s="144" customFormat="1" ht="20.25" hidden="1">
      <c r="A150" s="150" t="s">
        <v>120</v>
      </c>
      <c r="B150" s="356">
        <v>0</v>
      </c>
      <c r="C150" s="360">
        <v>0</v>
      </c>
      <c r="D150" s="360">
        <v>0</v>
      </c>
      <c r="E150" s="360">
        <v>0</v>
      </c>
      <c r="F150" s="360">
        <v>0</v>
      </c>
      <c r="G150" s="360">
        <v>0</v>
      </c>
      <c r="H150" s="360">
        <v>0</v>
      </c>
      <c r="I150" s="360">
        <v>0</v>
      </c>
      <c r="J150" s="360">
        <v>0</v>
      </c>
      <c r="K150" s="337"/>
      <c r="L150" s="360">
        <v>0</v>
      </c>
      <c r="M150" s="360">
        <v>0</v>
      </c>
      <c r="N150" s="360">
        <v>0</v>
      </c>
      <c r="O150" s="361">
        <v>0</v>
      </c>
      <c r="P150" s="147"/>
    </row>
    <row r="151" spans="1:16" s="145" customFormat="1" ht="21" hidden="1" thickBot="1">
      <c r="A151" s="66" t="s">
        <v>125</v>
      </c>
      <c r="B151" s="356">
        <f aca="true" t="shared" si="74" ref="B151:O151">+B149-B150</f>
        <v>0</v>
      </c>
      <c r="C151" s="360">
        <f t="shared" si="74"/>
        <v>0</v>
      </c>
      <c r="D151" s="360">
        <f t="shared" si="74"/>
        <v>0</v>
      </c>
      <c r="E151" s="360">
        <f t="shared" si="74"/>
        <v>0</v>
      </c>
      <c r="F151" s="360">
        <f t="shared" si="74"/>
        <v>0</v>
      </c>
      <c r="G151" s="360">
        <f t="shared" si="74"/>
        <v>0</v>
      </c>
      <c r="H151" s="360">
        <f t="shared" si="74"/>
        <v>0</v>
      </c>
      <c r="I151" s="360">
        <f t="shared" si="74"/>
        <v>0</v>
      </c>
      <c r="J151" s="360">
        <f t="shared" si="74"/>
        <v>0</v>
      </c>
      <c r="K151" s="337"/>
      <c r="L151" s="360">
        <f t="shared" si="74"/>
        <v>0</v>
      </c>
      <c r="M151" s="360">
        <f t="shared" si="74"/>
        <v>0</v>
      </c>
      <c r="N151" s="360">
        <f t="shared" si="74"/>
        <v>0</v>
      </c>
      <c r="O151" s="361">
        <f t="shared" si="74"/>
        <v>0</v>
      </c>
      <c r="P151" s="148"/>
    </row>
    <row r="152" spans="1:16" s="145" customFormat="1" ht="21" hidden="1" thickBot="1">
      <c r="A152" s="68" t="s">
        <v>126</v>
      </c>
      <c r="B152" s="373" t="e">
        <f aca="true" t="shared" si="75" ref="B152:O152">+B149/B150*100</f>
        <v>#DIV/0!</v>
      </c>
      <c r="C152" s="383" t="e">
        <f t="shared" si="75"/>
        <v>#DIV/0!</v>
      </c>
      <c r="D152" s="383" t="e">
        <f t="shared" si="75"/>
        <v>#DIV/0!</v>
      </c>
      <c r="E152" s="383" t="e">
        <f t="shared" si="75"/>
        <v>#DIV/0!</v>
      </c>
      <c r="F152" s="383" t="e">
        <f t="shared" si="75"/>
        <v>#DIV/0!</v>
      </c>
      <c r="G152" s="383" t="e">
        <f t="shared" si="75"/>
        <v>#DIV/0!</v>
      </c>
      <c r="H152" s="383" t="e">
        <f t="shared" si="75"/>
        <v>#DIV/0!</v>
      </c>
      <c r="I152" s="383" t="e">
        <f t="shared" si="75"/>
        <v>#DIV/0!</v>
      </c>
      <c r="J152" s="383" t="e">
        <f t="shared" si="75"/>
        <v>#DIV/0!</v>
      </c>
      <c r="K152" s="373"/>
      <c r="L152" s="383" t="e">
        <f t="shared" si="75"/>
        <v>#DIV/0!</v>
      </c>
      <c r="M152" s="383" t="e">
        <f t="shared" si="75"/>
        <v>#DIV/0!</v>
      </c>
      <c r="N152" s="383" t="e">
        <f t="shared" si="75"/>
        <v>#DIV/0!</v>
      </c>
      <c r="O152" s="384" t="e">
        <f t="shared" si="75"/>
        <v>#DIV/0!</v>
      </c>
      <c r="P152" s="149"/>
    </row>
    <row r="153" spans="1:16" s="70" customFormat="1" ht="33.75" hidden="1">
      <c r="A153" s="123" t="s">
        <v>64</v>
      </c>
      <c r="B153" s="364"/>
      <c r="C153" s="374"/>
      <c r="D153" s="374"/>
      <c r="E153" s="374"/>
      <c r="F153" s="374"/>
      <c r="G153" s="374"/>
      <c r="H153" s="374"/>
      <c r="I153" s="374"/>
      <c r="J153" s="374"/>
      <c r="K153" s="364"/>
      <c r="L153" s="374"/>
      <c r="M153" s="374"/>
      <c r="N153" s="374"/>
      <c r="O153" s="375"/>
      <c r="P153" s="129"/>
    </row>
    <row r="154" spans="1:16" s="65" customFormat="1" ht="20.25" hidden="1">
      <c r="A154" s="124" t="s">
        <v>94</v>
      </c>
      <c r="B154" s="376"/>
      <c r="C154" s="377"/>
      <c r="D154" s="377"/>
      <c r="E154" s="377"/>
      <c r="F154" s="377"/>
      <c r="G154" s="377"/>
      <c r="H154" s="377"/>
      <c r="I154" s="377"/>
      <c r="J154" s="377"/>
      <c r="K154" s="368"/>
      <c r="L154" s="377"/>
      <c r="M154" s="377"/>
      <c r="N154" s="377"/>
      <c r="O154" s="378"/>
      <c r="P154" s="125">
        <v>0</v>
      </c>
    </row>
    <row r="155" spans="1:16" s="65" customFormat="1" ht="20.25" hidden="1">
      <c r="A155" s="130" t="s">
        <v>94</v>
      </c>
      <c r="B155" s="357"/>
      <c r="C155" s="350"/>
      <c r="D155" s="350"/>
      <c r="E155" s="350"/>
      <c r="F155" s="350"/>
      <c r="G155" s="350"/>
      <c r="H155" s="350"/>
      <c r="I155" s="350"/>
      <c r="J155" s="350"/>
      <c r="K155" s="342"/>
      <c r="L155" s="350"/>
      <c r="M155" s="350"/>
      <c r="N155" s="350"/>
      <c r="O155" s="351"/>
      <c r="P155" s="131">
        <v>0</v>
      </c>
    </row>
    <row r="156" spans="1:16" s="67" customFormat="1" ht="21" hidden="1" thickBot="1">
      <c r="A156" s="127" t="s">
        <v>92</v>
      </c>
      <c r="B156" s="357">
        <f aca="true" t="shared" si="76" ref="B156:O156">+B154-B155</f>
        <v>0</v>
      </c>
      <c r="C156" s="350">
        <f t="shared" si="76"/>
        <v>0</v>
      </c>
      <c r="D156" s="350">
        <f t="shared" si="76"/>
        <v>0</v>
      </c>
      <c r="E156" s="350">
        <f t="shared" si="76"/>
        <v>0</v>
      </c>
      <c r="F156" s="350">
        <f t="shared" si="76"/>
        <v>0</v>
      </c>
      <c r="G156" s="350">
        <f t="shared" si="76"/>
        <v>0</v>
      </c>
      <c r="H156" s="350">
        <f t="shared" si="76"/>
        <v>0</v>
      </c>
      <c r="I156" s="350">
        <f t="shared" si="76"/>
        <v>0</v>
      </c>
      <c r="J156" s="350">
        <f t="shared" si="76"/>
        <v>0</v>
      </c>
      <c r="K156" s="342"/>
      <c r="L156" s="350">
        <f t="shared" si="76"/>
        <v>0</v>
      </c>
      <c r="M156" s="350">
        <f t="shared" si="76"/>
        <v>0</v>
      </c>
      <c r="N156" s="350">
        <f t="shared" si="76"/>
        <v>0</v>
      </c>
      <c r="O156" s="351">
        <f t="shared" si="76"/>
        <v>0</v>
      </c>
      <c r="P156" s="132"/>
    </row>
    <row r="157" spans="1:16" s="67" customFormat="1" ht="21" hidden="1" thickBot="1">
      <c r="A157" s="128" t="s">
        <v>93</v>
      </c>
      <c r="B157" s="362" t="e">
        <f aca="true" t="shared" si="77" ref="B157:O157">+B154/B155*100</f>
        <v>#DIV/0!</v>
      </c>
      <c r="C157" s="379" t="e">
        <f t="shared" si="77"/>
        <v>#DIV/0!</v>
      </c>
      <c r="D157" s="379" t="e">
        <f t="shared" si="77"/>
        <v>#DIV/0!</v>
      </c>
      <c r="E157" s="379" t="e">
        <f t="shared" si="77"/>
        <v>#DIV/0!</v>
      </c>
      <c r="F157" s="379" t="e">
        <f t="shared" si="77"/>
        <v>#DIV/0!</v>
      </c>
      <c r="G157" s="379" t="e">
        <f t="shared" si="77"/>
        <v>#DIV/0!</v>
      </c>
      <c r="H157" s="379" t="e">
        <f t="shared" si="77"/>
        <v>#DIV/0!</v>
      </c>
      <c r="I157" s="379" t="e">
        <f t="shared" si="77"/>
        <v>#DIV/0!</v>
      </c>
      <c r="J157" s="379" t="e">
        <f t="shared" si="77"/>
        <v>#DIV/0!</v>
      </c>
      <c r="K157" s="362"/>
      <c r="L157" s="379" t="e">
        <f t="shared" si="77"/>
        <v>#DIV/0!</v>
      </c>
      <c r="M157" s="379" t="e">
        <f t="shared" si="77"/>
        <v>#DIV/0!</v>
      </c>
      <c r="N157" s="379" t="e">
        <f t="shared" si="77"/>
        <v>#DIV/0!</v>
      </c>
      <c r="O157" s="380" t="e">
        <f t="shared" si="77"/>
        <v>#DIV/0!</v>
      </c>
      <c r="P157" s="133"/>
    </row>
    <row r="158" spans="1:16" s="70" customFormat="1" ht="33.75" hidden="1">
      <c r="A158" s="123" t="s">
        <v>65</v>
      </c>
      <c r="B158" s="364"/>
      <c r="C158" s="374"/>
      <c r="D158" s="374"/>
      <c r="E158" s="374"/>
      <c r="F158" s="374"/>
      <c r="G158" s="374"/>
      <c r="H158" s="374"/>
      <c r="I158" s="374"/>
      <c r="J158" s="374"/>
      <c r="K158" s="364"/>
      <c r="L158" s="374"/>
      <c r="M158" s="374"/>
      <c r="N158" s="374"/>
      <c r="O158" s="375"/>
      <c r="P158" s="129"/>
    </row>
    <row r="159" spans="1:16" s="65" customFormat="1" ht="20.25" hidden="1">
      <c r="A159" s="124" t="s">
        <v>94</v>
      </c>
      <c r="B159" s="376"/>
      <c r="C159" s="377"/>
      <c r="D159" s="377"/>
      <c r="E159" s="377"/>
      <c r="F159" s="377"/>
      <c r="G159" s="377"/>
      <c r="H159" s="377"/>
      <c r="I159" s="377"/>
      <c r="J159" s="377"/>
      <c r="K159" s="368"/>
      <c r="L159" s="377"/>
      <c r="M159" s="377"/>
      <c r="N159" s="377"/>
      <c r="O159" s="378"/>
      <c r="P159" s="125">
        <v>0</v>
      </c>
    </row>
    <row r="160" spans="1:16" s="65" customFormat="1" ht="20.25" hidden="1">
      <c r="A160" s="130" t="s">
        <v>94</v>
      </c>
      <c r="B160" s="357"/>
      <c r="C160" s="350"/>
      <c r="D160" s="350"/>
      <c r="E160" s="350"/>
      <c r="F160" s="350"/>
      <c r="G160" s="350"/>
      <c r="H160" s="350"/>
      <c r="I160" s="350"/>
      <c r="J160" s="350"/>
      <c r="K160" s="342"/>
      <c r="L160" s="350"/>
      <c r="M160" s="350"/>
      <c r="N160" s="350"/>
      <c r="O160" s="351"/>
      <c r="P160" s="131">
        <v>0</v>
      </c>
    </row>
    <row r="161" spans="1:16" s="67" customFormat="1" ht="21" hidden="1" thickBot="1">
      <c r="A161" s="127" t="s">
        <v>92</v>
      </c>
      <c r="B161" s="357">
        <f aca="true" t="shared" si="78" ref="B161:O161">+B159-B160</f>
        <v>0</v>
      </c>
      <c r="C161" s="350">
        <f t="shared" si="78"/>
        <v>0</v>
      </c>
      <c r="D161" s="350">
        <f t="shared" si="78"/>
        <v>0</v>
      </c>
      <c r="E161" s="350">
        <f t="shared" si="78"/>
        <v>0</v>
      </c>
      <c r="F161" s="350">
        <f t="shared" si="78"/>
        <v>0</v>
      </c>
      <c r="G161" s="350">
        <f t="shared" si="78"/>
        <v>0</v>
      </c>
      <c r="H161" s="350">
        <f t="shared" si="78"/>
        <v>0</v>
      </c>
      <c r="I161" s="350">
        <f t="shared" si="78"/>
        <v>0</v>
      </c>
      <c r="J161" s="350">
        <f t="shared" si="78"/>
        <v>0</v>
      </c>
      <c r="K161" s="342"/>
      <c r="L161" s="350">
        <f t="shared" si="78"/>
        <v>0</v>
      </c>
      <c r="M161" s="350">
        <f t="shared" si="78"/>
        <v>0</v>
      </c>
      <c r="N161" s="350">
        <f t="shared" si="78"/>
        <v>0</v>
      </c>
      <c r="O161" s="351">
        <f t="shared" si="78"/>
        <v>0</v>
      </c>
      <c r="P161" s="132"/>
    </row>
    <row r="162" spans="1:16" s="67" customFormat="1" ht="21" hidden="1" thickBot="1">
      <c r="A162" s="128" t="s">
        <v>93</v>
      </c>
      <c r="B162" s="362" t="e">
        <f aca="true" t="shared" si="79" ref="B162:O162">+B159/B160*100</f>
        <v>#DIV/0!</v>
      </c>
      <c r="C162" s="379" t="e">
        <f t="shared" si="79"/>
        <v>#DIV/0!</v>
      </c>
      <c r="D162" s="379" t="e">
        <f t="shared" si="79"/>
        <v>#DIV/0!</v>
      </c>
      <c r="E162" s="379" t="e">
        <f t="shared" si="79"/>
        <v>#DIV/0!</v>
      </c>
      <c r="F162" s="379" t="e">
        <f t="shared" si="79"/>
        <v>#DIV/0!</v>
      </c>
      <c r="G162" s="379" t="e">
        <f t="shared" si="79"/>
        <v>#DIV/0!</v>
      </c>
      <c r="H162" s="379" t="e">
        <f t="shared" si="79"/>
        <v>#DIV/0!</v>
      </c>
      <c r="I162" s="379" t="e">
        <f t="shared" si="79"/>
        <v>#DIV/0!</v>
      </c>
      <c r="J162" s="379" t="e">
        <f t="shared" si="79"/>
        <v>#DIV/0!</v>
      </c>
      <c r="K162" s="362"/>
      <c r="L162" s="379" t="e">
        <f t="shared" si="79"/>
        <v>#DIV/0!</v>
      </c>
      <c r="M162" s="379" t="e">
        <f t="shared" si="79"/>
        <v>#DIV/0!</v>
      </c>
      <c r="N162" s="379" t="e">
        <f t="shared" si="79"/>
        <v>#DIV/0!</v>
      </c>
      <c r="O162" s="380" t="e">
        <f t="shared" si="79"/>
        <v>#DIV/0!</v>
      </c>
      <c r="P162" s="133"/>
    </row>
    <row r="163" spans="1:16" s="159" customFormat="1" ht="33.75" hidden="1">
      <c r="A163" s="171" t="s">
        <v>66</v>
      </c>
      <c r="B163" s="363"/>
      <c r="C163" s="363"/>
      <c r="D163" s="363"/>
      <c r="E163" s="363"/>
      <c r="F163" s="363"/>
      <c r="G163" s="363"/>
      <c r="H163" s="363"/>
      <c r="I163" s="363"/>
      <c r="J163" s="363"/>
      <c r="K163" s="364"/>
      <c r="L163" s="363"/>
      <c r="M163" s="363"/>
      <c r="N163" s="363"/>
      <c r="O163" s="365"/>
      <c r="P163" s="167"/>
    </row>
    <row r="164" spans="1:16" s="162" customFormat="1" ht="20.25" hidden="1">
      <c r="A164" s="160" t="s">
        <v>120</v>
      </c>
      <c r="B164" s="366">
        <v>0</v>
      </c>
      <c r="C164" s="367">
        <v>0</v>
      </c>
      <c r="D164" s="367">
        <v>0</v>
      </c>
      <c r="E164" s="367">
        <v>0</v>
      </c>
      <c r="F164" s="367">
        <v>0</v>
      </c>
      <c r="G164" s="367">
        <v>0</v>
      </c>
      <c r="H164" s="367">
        <v>0</v>
      </c>
      <c r="I164" s="367">
        <v>0</v>
      </c>
      <c r="J164" s="367">
        <v>0</v>
      </c>
      <c r="K164" s="368"/>
      <c r="L164" s="367">
        <v>0</v>
      </c>
      <c r="M164" s="367">
        <v>0</v>
      </c>
      <c r="N164" s="367">
        <v>0</v>
      </c>
      <c r="O164" s="369">
        <v>0</v>
      </c>
      <c r="P164" s="161"/>
    </row>
    <row r="165" spans="1:16" s="162" customFormat="1" ht="20.25" hidden="1">
      <c r="A165" s="163" t="s">
        <v>116</v>
      </c>
      <c r="B165" s="340">
        <v>0</v>
      </c>
      <c r="C165" s="341">
        <v>0</v>
      </c>
      <c r="D165" s="341">
        <v>0</v>
      </c>
      <c r="E165" s="341">
        <v>0</v>
      </c>
      <c r="F165" s="341">
        <v>0</v>
      </c>
      <c r="G165" s="341">
        <v>0</v>
      </c>
      <c r="H165" s="341">
        <v>0</v>
      </c>
      <c r="I165" s="341">
        <v>0</v>
      </c>
      <c r="J165" s="341">
        <v>0</v>
      </c>
      <c r="K165" s="342"/>
      <c r="L165" s="341">
        <v>0</v>
      </c>
      <c r="M165" s="341">
        <v>0</v>
      </c>
      <c r="N165" s="341">
        <v>0</v>
      </c>
      <c r="O165" s="343">
        <v>0</v>
      </c>
      <c r="P165" s="170"/>
    </row>
    <row r="166" spans="1:16" s="165" customFormat="1" ht="21" hidden="1" thickBot="1">
      <c r="A166" s="164" t="s">
        <v>118</v>
      </c>
      <c r="B166" s="340">
        <f aca="true" t="shared" si="80" ref="B166:O166">+B164-B165</f>
        <v>0</v>
      </c>
      <c r="C166" s="341">
        <f t="shared" si="80"/>
        <v>0</v>
      </c>
      <c r="D166" s="341">
        <f t="shared" si="80"/>
        <v>0</v>
      </c>
      <c r="E166" s="341">
        <f t="shared" si="80"/>
        <v>0</v>
      </c>
      <c r="F166" s="341">
        <f t="shared" si="80"/>
        <v>0</v>
      </c>
      <c r="G166" s="341">
        <f t="shared" si="80"/>
        <v>0</v>
      </c>
      <c r="H166" s="341">
        <f t="shared" si="80"/>
        <v>0</v>
      </c>
      <c r="I166" s="341">
        <f t="shared" si="80"/>
        <v>0</v>
      </c>
      <c r="J166" s="341">
        <f t="shared" si="80"/>
        <v>0</v>
      </c>
      <c r="K166" s="342"/>
      <c r="L166" s="341">
        <f t="shared" si="80"/>
        <v>0</v>
      </c>
      <c r="M166" s="341">
        <f t="shared" si="80"/>
        <v>0</v>
      </c>
      <c r="N166" s="341">
        <f t="shared" si="80"/>
        <v>0</v>
      </c>
      <c r="O166" s="343">
        <f t="shared" si="80"/>
        <v>0</v>
      </c>
      <c r="P166" s="168"/>
    </row>
    <row r="167" spans="1:16" s="165" customFormat="1" ht="21" hidden="1" thickBot="1">
      <c r="A167" s="166" t="s">
        <v>119</v>
      </c>
      <c r="B167" s="370" t="e">
        <f aca="true" t="shared" si="81" ref="B167:O167">+B164/B165*100</f>
        <v>#DIV/0!</v>
      </c>
      <c r="C167" s="370" t="e">
        <f t="shared" si="81"/>
        <v>#DIV/0!</v>
      </c>
      <c r="D167" s="370" t="e">
        <f t="shared" si="81"/>
        <v>#DIV/0!</v>
      </c>
      <c r="E167" s="370" t="e">
        <f t="shared" si="81"/>
        <v>#DIV/0!</v>
      </c>
      <c r="F167" s="370" t="e">
        <f t="shared" si="81"/>
        <v>#DIV/0!</v>
      </c>
      <c r="G167" s="370" t="e">
        <f t="shared" si="81"/>
        <v>#DIV/0!</v>
      </c>
      <c r="H167" s="370" t="e">
        <f t="shared" si="81"/>
        <v>#DIV/0!</v>
      </c>
      <c r="I167" s="370" t="e">
        <f t="shared" si="81"/>
        <v>#DIV/0!</v>
      </c>
      <c r="J167" s="370" t="e">
        <f t="shared" si="81"/>
        <v>#DIV/0!</v>
      </c>
      <c r="K167" s="362"/>
      <c r="L167" s="370" t="e">
        <f t="shared" si="81"/>
        <v>#DIV/0!</v>
      </c>
      <c r="M167" s="370" t="e">
        <f t="shared" si="81"/>
        <v>#DIV/0!</v>
      </c>
      <c r="N167" s="370" t="e">
        <f t="shared" si="81"/>
        <v>#DIV/0!</v>
      </c>
      <c r="O167" s="371" t="e">
        <f t="shared" si="81"/>
        <v>#DIV/0!</v>
      </c>
      <c r="P167" s="169"/>
    </row>
    <row r="168" spans="1:16" s="159" customFormat="1" ht="33.75" hidden="1">
      <c r="A168" s="158" t="s">
        <v>67</v>
      </c>
      <c r="B168" s="363"/>
      <c r="C168" s="363"/>
      <c r="D168" s="363"/>
      <c r="E168" s="363"/>
      <c r="F168" s="363"/>
      <c r="G168" s="363"/>
      <c r="H168" s="363"/>
      <c r="I168" s="363"/>
      <c r="J168" s="363"/>
      <c r="K168" s="364"/>
      <c r="L168" s="363"/>
      <c r="M168" s="363"/>
      <c r="N168" s="363"/>
      <c r="O168" s="365"/>
      <c r="P168" s="167"/>
    </row>
    <row r="169" spans="1:16" s="162" customFormat="1" ht="20.25" hidden="1">
      <c r="A169" s="160" t="s">
        <v>94</v>
      </c>
      <c r="B169" s="366"/>
      <c r="C169" s="367"/>
      <c r="D169" s="367"/>
      <c r="E169" s="367"/>
      <c r="F169" s="367"/>
      <c r="G169" s="367"/>
      <c r="H169" s="367"/>
      <c r="I169" s="367"/>
      <c r="J169" s="367"/>
      <c r="K169" s="368"/>
      <c r="L169" s="367"/>
      <c r="M169" s="367"/>
      <c r="N169" s="367"/>
      <c r="O169" s="369"/>
      <c r="P169" s="161">
        <v>0</v>
      </c>
    </row>
    <row r="170" spans="1:16" s="162" customFormat="1" ht="20.25" hidden="1">
      <c r="A170" s="173" t="s">
        <v>94</v>
      </c>
      <c r="B170" s="340"/>
      <c r="C170" s="341"/>
      <c r="D170" s="341"/>
      <c r="E170" s="341"/>
      <c r="F170" s="341"/>
      <c r="G170" s="341"/>
      <c r="H170" s="341"/>
      <c r="I170" s="341"/>
      <c r="J170" s="341"/>
      <c r="K170" s="342"/>
      <c r="L170" s="341"/>
      <c r="M170" s="341"/>
      <c r="N170" s="341"/>
      <c r="O170" s="343"/>
      <c r="P170" s="170">
        <v>0</v>
      </c>
    </row>
    <row r="171" spans="1:16" s="165" customFormat="1" ht="21" hidden="1" thickBot="1">
      <c r="A171" s="164" t="s">
        <v>92</v>
      </c>
      <c r="B171" s="340">
        <f aca="true" t="shared" si="82" ref="B171:O171">+B169-B170</f>
        <v>0</v>
      </c>
      <c r="C171" s="341">
        <f t="shared" si="82"/>
        <v>0</v>
      </c>
      <c r="D171" s="341">
        <f t="shared" si="82"/>
        <v>0</v>
      </c>
      <c r="E171" s="341">
        <f t="shared" si="82"/>
        <v>0</v>
      </c>
      <c r="F171" s="341">
        <f t="shared" si="82"/>
        <v>0</v>
      </c>
      <c r="G171" s="341">
        <f t="shared" si="82"/>
        <v>0</v>
      </c>
      <c r="H171" s="341">
        <f t="shared" si="82"/>
        <v>0</v>
      </c>
      <c r="I171" s="341">
        <f t="shared" si="82"/>
        <v>0</v>
      </c>
      <c r="J171" s="341">
        <f t="shared" si="82"/>
        <v>0</v>
      </c>
      <c r="K171" s="342"/>
      <c r="L171" s="341">
        <f t="shared" si="82"/>
        <v>0</v>
      </c>
      <c r="M171" s="341">
        <f t="shared" si="82"/>
        <v>0</v>
      </c>
      <c r="N171" s="341">
        <f t="shared" si="82"/>
        <v>0</v>
      </c>
      <c r="O171" s="343">
        <f t="shared" si="82"/>
        <v>0</v>
      </c>
      <c r="P171" s="168"/>
    </row>
    <row r="172" spans="1:16" s="165" customFormat="1" ht="21" hidden="1" thickBot="1">
      <c r="A172" s="166" t="s">
        <v>93</v>
      </c>
      <c r="B172" s="370" t="e">
        <f aca="true" t="shared" si="83" ref="B172:O172">+B169/B170*100</f>
        <v>#DIV/0!</v>
      </c>
      <c r="C172" s="370" t="e">
        <f t="shared" si="83"/>
        <v>#DIV/0!</v>
      </c>
      <c r="D172" s="370" t="e">
        <f t="shared" si="83"/>
        <v>#DIV/0!</v>
      </c>
      <c r="E172" s="370" t="e">
        <f t="shared" si="83"/>
        <v>#DIV/0!</v>
      </c>
      <c r="F172" s="370" t="e">
        <f t="shared" si="83"/>
        <v>#DIV/0!</v>
      </c>
      <c r="G172" s="370" t="e">
        <f t="shared" si="83"/>
        <v>#DIV/0!</v>
      </c>
      <c r="H172" s="370" t="e">
        <f t="shared" si="83"/>
        <v>#DIV/0!</v>
      </c>
      <c r="I172" s="370" t="e">
        <f t="shared" si="83"/>
        <v>#DIV/0!</v>
      </c>
      <c r="J172" s="370" t="e">
        <f t="shared" si="83"/>
        <v>#DIV/0!</v>
      </c>
      <c r="K172" s="362"/>
      <c r="L172" s="370" t="e">
        <f t="shared" si="83"/>
        <v>#DIV/0!</v>
      </c>
      <c r="M172" s="370" t="e">
        <f t="shared" si="83"/>
        <v>#DIV/0!</v>
      </c>
      <c r="N172" s="370" t="e">
        <f t="shared" si="83"/>
        <v>#DIV/0!</v>
      </c>
      <c r="O172" s="371" t="e">
        <f t="shared" si="83"/>
        <v>#DIV/0!</v>
      </c>
      <c r="P172" s="169"/>
    </row>
    <row r="173" spans="1:16" s="159" customFormat="1" ht="33.75" hidden="1">
      <c r="A173" s="158" t="s">
        <v>68</v>
      </c>
      <c r="B173" s="363"/>
      <c r="C173" s="363"/>
      <c r="D173" s="363"/>
      <c r="E173" s="363"/>
      <c r="F173" s="363"/>
      <c r="G173" s="363"/>
      <c r="H173" s="363"/>
      <c r="I173" s="363"/>
      <c r="J173" s="363"/>
      <c r="K173" s="364"/>
      <c r="L173" s="363"/>
      <c r="M173" s="363"/>
      <c r="N173" s="363"/>
      <c r="O173" s="365"/>
      <c r="P173" s="167"/>
    </row>
    <row r="174" spans="1:16" s="162" customFormat="1" ht="20.25" hidden="1">
      <c r="A174" s="160" t="s">
        <v>120</v>
      </c>
      <c r="B174" s="366">
        <v>0.3</v>
      </c>
      <c r="C174" s="367">
        <v>26043</v>
      </c>
      <c r="D174" s="367">
        <v>26043</v>
      </c>
      <c r="E174" s="367">
        <v>0</v>
      </c>
      <c r="F174" s="367">
        <v>0</v>
      </c>
      <c r="G174" s="367">
        <v>0</v>
      </c>
      <c r="H174" s="367">
        <v>0</v>
      </c>
      <c r="I174" s="367">
        <v>0</v>
      </c>
      <c r="J174" s="367">
        <v>0</v>
      </c>
      <c r="K174" s="368"/>
      <c r="L174" s="367">
        <v>26043</v>
      </c>
      <c r="M174" s="367">
        <v>0</v>
      </c>
      <c r="N174" s="367">
        <v>0</v>
      </c>
      <c r="O174" s="369">
        <v>0</v>
      </c>
      <c r="P174" s="161"/>
    </row>
    <row r="175" spans="1:16" s="162" customFormat="1" ht="20.25" hidden="1">
      <c r="A175" s="163" t="s">
        <v>116</v>
      </c>
      <c r="B175" s="340">
        <v>0.82</v>
      </c>
      <c r="C175" s="341">
        <v>19989</v>
      </c>
      <c r="D175" s="341">
        <v>11147</v>
      </c>
      <c r="E175" s="341">
        <v>4228</v>
      </c>
      <c r="F175" s="341">
        <v>0</v>
      </c>
      <c r="G175" s="341">
        <v>0</v>
      </c>
      <c r="H175" s="341">
        <v>0</v>
      </c>
      <c r="I175" s="341">
        <v>0</v>
      </c>
      <c r="J175" s="341">
        <v>0</v>
      </c>
      <c r="K175" s="342"/>
      <c r="L175" s="341">
        <v>15375</v>
      </c>
      <c r="M175" s="341">
        <v>0</v>
      </c>
      <c r="N175" s="341">
        <v>4614</v>
      </c>
      <c r="O175" s="343">
        <v>4614</v>
      </c>
      <c r="P175" s="170"/>
    </row>
    <row r="176" spans="1:16" s="165" customFormat="1" ht="21" hidden="1" thickBot="1">
      <c r="A176" s="164" t="s">
        <v>118</v>
      </c>
      <c r="B176" s="340">
        <f aca="true" t="shared" si="84" ref="B176:O176">+B174-B175</f>
        <v>-0.52</v>
      </c>
      <c r="C176" s="341">
        <f t="shared" si="84"/>
        <v>6054</v>
      </c>
      <c r="D176" s="341">
        <f t="shared" si="84"/>
        <v>14896</v>
      </c>
      <c r="E176" s="341">
        <f t="shared" si="84"/>
        <v>-4228</v>
      </c>
      <c r="F176" s="341">
        <f t="shared" si="84"/>
        <v>0</v>
      </c>
      <c r="G176" s="341">
        <f t="shared" si="84"/>
        <v>0</v>
      </c>
      <c r="H176" s="341">
        <f t="shared" si="84"/>
        <v>0</v>
      </c>
      <c r="I176" s="341">
        <f t="shared" si="84"/>
        <v>0</v>
      </c>
      <c r="J176" s="341">
        <f t="shared" si="84"/>
        <v>0</v>
      </c>
      <c r="K176" s="342"/>
      <c r="L176" s="341">
        <f t="shared" si="84"/>
        <v>10668</v>
      </c>
      <c r="M176" s="341">
        <f t="shared" si="84"/>
        <v>0</v>
      </c>
      <c r="N176" s="341">
        <f t="shared" si="84"/>
        <v>-4614</v>
      </c>
      <c r="O176" s="343">
        <f t="shared" si="84"/>
        <v>-4614</v>
      </c>
      <c r="P176" s="168"/>
    </row>
    <row r="177" spans="1:16" s="165" customFormat="1" ht="21" hidden="1" thickBot="1">
      <c r="A177" s="166" t="s">
        <v>119</v>
      </c>
      <c r="B177" s="370">
        <f aca="true" t="shared" si="85" ref="B177:O177">+B174/B175*100</f>
        <v>36.58536585365854</v>
      </c>
      <c r="C177" s="370">
        <f t="shared" si="85"/>
        <v>130.28665766171395</v>
      </c>
      <c r="D177" s="370">
        <f t="shared" si="85"/>
        <v>233.6323674531264</v>
      </c>
      <c r="E177" s="370">
        <f t="shared" si="85"/>
        <v>0</v>
      </c>
      <c r="F177" s="370" t="e">
        <f t="shared" si="85"/>
        <v>#DIV/0!</v>
      </c>
      <c r="G177" s="370" t="e">
        <f t="shared" si="85"/>
        <v>#DIV/0!</v>
      </c>
      <c r="H177" s="370" t="e">
        <f t="shared" si="85"/>
        <v>#DIV/0!</v>
      </c>
      <c r="I177" s="370" t="e">
        <f t="shared" si="85"/>
        <v>#DIV/0!</v>
      </c>
      <c r="J177" s="370" t="e">
        <f t="shared" si="85"/>
        <v>#DIV/0!</v>
      </c>
      <c r="K177" s="362"/>
      <c r="L177" s="370">
        <f t="shared" si="85"/>
        <v>169.38536585365853</v>
      </c>
      <c r="M177" s="370" t="e">
        <f t="shared" si="85"/>
        <v>#DIV/0!</v>
      </c>
      <c r="N177" s="370">
        <f t="shared" si="85"/>
        <v>0</v>
      </c>
      <c r="O177" s="371">
        <f t="shared" si="85"/>
        <v>0</v>
      </c>
      <c r="P177" s="169"/>
    </row>
    <row r="178" spans="1:16" s="159" customFormat="1" ht="33.75" hidden="1">
      <c r="A178" s="158" t="s">
        <v>69</v>
      </c>
      <c r="B178" s="363"/>
      <c r="C178" s="363"/>
      <c r="D178" s="363"/>
      <c r="E178" s="363"/>
      <c r="F178" s="363"/>
      <c r="G178" s="363"/>
      <c r="H178" s="363"/>
      <c r="I178" s="363"/>
      <c r="J178" s="363"/>
      <c r="K178" s="364"/>
      <c r="L178" s="363"/>
      <c r="M178" s="363"/>
      <c r="N178" s="363"/>
      <c r="O178" s="365"/>
      <c r="P178" s="167"/>
    </row>
    <row r="179" spans="1:16" s="162" customFormat="1" ht="20.25" hidden="1">
      <c r="A179" s="160" t="s">
        <v>120</v>
      </c>
      <c r="B179" s="366">
        <v>0</v>
      </c>
      <c r="C179" s="367">
        <v>0</v>
      </c>
      <c r="D179" s="367">
        <v>0</v>
      </c>
      <c r="E179" s="367">
        <v>0</v>
      </c>
      <c r="F179" s="367">
        <v>0</v>
      </c>
      <c r="G179" s="367">
        <v>0</v>
      </c>
      <c r="H179" s="367">
        <v>0</v>
      </c>
      <c r="I179" s="367">
        <v>0</v>
      </c>
      <c r="J179" s="367">
        <v>0</v>
      </c>
      <c r="K179" s="368"/>
      <c r="L179" s="367">
        <v>0</v>
      </c>
      <c r="M179" s="367">
        <v>0</v>
      </c>
      <c r="N179" s="367">
        <v>0</v>
      </c>
      <c r="O179" s="369">
        <v>0</v>
      </c>
      <c r="P179" s="161"/>
    </row>
    <row r="180" spans="1:16" s="162" customFormat="1" ht="20.25" hidden="1">
      <c r="A180" s="163" t="s">
        <v>116</v>
      </c>
      <c r="B180" s="340">
        <v>0</v>
      </c>
      <c r="C180" s="341">
        <v>0</v>
      </c>
      <c r="D180" s="341">
        <v>0</v>
      </c>
      <c r="E180" s="341">
        <v>0</v>
      </c>
      <c r="F180" s="341">
        <v>0</v>
      </c>
      <c r="G180" s="341">
        <v>0</v>
      </c>
      <c r="H180" s="341">
        <v>0</v>
      </c>
      <c r="I180" s="341">
        <v>0</v>
      </c>
      <c r="J180" s="341">
        <v>0</v>
      </c>
      <c r="K180" s="342"/>
      <c r="L180" s="341">
        <v>0</v>
      </c>
      <c r="M180" s="341">
        <v>0</v>
      </c>
      <c r="N180" s="341">
        <v>0</v>
      </c>
      <c r="O180" s="343">
        <v>0</v>
      </c>
      <c r="P180" s="170"/>
    </row>
    <row r="181" spans="1:16" s="165" customFormat="1" ht="21" hidden="1" thickBot="1">
      <c r="A181" s="164" t="s">
        <v>118</v>
      </c>
      <c r="B181" s="340">
        <f aca="true" t="shared" si="86" ref="B181:O181">+B179-B180</f>
        <v>0</v>
      </c>
      <c r="C181" s="341">
        <f t="shared" si="86"/>
        <v>0</v>
      </c>
      <c r="D181" s="341">
        <f t="shared" si="86"/>
        <v>0</v>
      </c>
      <c r="E181" s="341">
        <f t="shared" si="86"/>
        <v>0</v>
      </c>
      <c r="F181" s="341">
        <f t="shared" si="86"/>
        <v>0</v>
      </c>
      <c r="G181" s="341">
        <f t="shared" si="86"/>
        <v>0</v>
      </c>
      <c r="H181" s="341">
        <f t="shared" si="86"/>
        <v>0</v>
      </c>
      <c r="I181" s="341">
        <f t="shared" si="86"/>
        <v>0</v>
      </c>
      <c r="J181" s="341">
        <f t="shared" si="86"/>
        <v>0</v>
      </c>
      <c r="K181" s="342"/>
      <c r="L181" s="341">
        <f t="shared" si="86"/>
        <v>0</v>
      </c>
      <c r="M181" s="341">
        <f t="shared" si="86"/>
        <v>0</v>
      </c>
      <c r="N181" s="341">
        <f t="shared" si="86"/>
        <v>0</v>
      </c>
      <c r="O181" s="343">
        <f t="shared" si="86"/>
        <v>0</v>
      </c>
      <c r="P181" s="168"/>
    </row>
    <row r="182" spans="1:16" s="165" customFormat="1" ht="21" hidden="1" thickBot="1">
      <c r="A182" s="166" t="s">
        <v>119</v>
      </c>
      <c r="B182" s="370" t="e">
        <f aca="true" t="shared" si="87" ref="B182:O182">+B179/B180*100</f>
        <v>#DIV/0!</v>
      </c>
      <c r="C182" s="370" t="e">
        <f t="shared" si="87"/>
        <v>#DIV/0!</v>
      </c>
      <c r="D182" s="370" t="e">
        <f t="shared" si="87"/>
        <v>#DIV/0!</v>
      </c>
      <c r="E182" s="370" t="e">
        <f t="shared" si="87"/>
        <v>#DIV/0!</v>
      </c>
      <c r="F182" s="370" t="e">
        <f t="shared" si="87"/>
        <v>#DIV/0!</v>
      </c>
      <c r="G182" s="370" t="e">
        <f t="shared" si="87"/>
        <v>#DIV/0!</v>
      </c>
      <c r="H182" s="370" t="e">
        <f t="shared" si="87"/>
        <v>#DIV/0!</v>
      </c>
      <c r="I182" s="370" t="e">
        <f t="shared" si="87"/>
        <v>#DIV/0!</v>
      </c>
      <c r="J182" s="370" t="e">
        <f t="shared" si="87"/>
        <v>#DIV/0!</v>
      </c>
      <c r="K182" s="362"/>
      <c r="L182" s="370" t="e">
        <f t="shared" si="87"/>
        <v>#DIV/0!</v>
      </c>
      <c r="M182" s="370" t="e">
        <f t="shared" si="87"/>
        <v>#DIV/0!</v>
      </c>
      <c r="N182" s="370" t="e">
        <f t="shared" si="87"/>
        <v>#DIV/0!</v>
      </c>
      <c r="O182" s="371" t="e">
        <f t="shared" si="87"/>
        <v>#DIV/0!</v>
      </c>
      <c r="P182" s="169"/>
    </row>
    <row r="183" spans="1:16" s="159" customFormat="1" ht="33.75" hidden="1">
      <c r="A183" s="158" t="s">
        <v>70</v>
      </c>
      <c r="B183" s="363"/>
      <c r="C183" s="363"/>
      <c r="D183" s="363"/>
      <c r="E183" s="363"/>
      <c r="F183" s="363"/>
      <c r="G183" s="363"/>
      <c r="H183" s="363"/>
      <c r="I183" s="363"/>
      <c r="J183" s="363"/>
      <c r="K183" s="364"/>
      <c r="L183" s="363"/>
      <c r="M183" s="363"/>
      <c r="N183" s="363"/>
      <c r="O183" s="365"/>
      <c r="P183" s="167"/>
    </row>
    <row r="184" spans="1:16" s="162" customFormat="1" ht="20.25" hidden="1">
      <c r="A184" s="160" t="s">
        <v>120</v>
      </c>
      <c r="B184" s="366">
        <v>0</v>
      </c>
      <c r="C184" s="367">
        <v>0</v>
      </c>
      <c r="D184" s="367">
        <v>0</v>
      </c>
      <c r="E184" s="367">
        <v>0</v>
      </c>
      <c r="F184" s="367">
        <v>0</v>
      </c>
      <c r="G184" s="367">
        <v>0</v>
      </c>
      <c r="H184" s="367">
        <v>0</v>
      </c>
      <c r="I184" s="367">
        <v>0</v>
      </c>
      <c r="J184" s="367">
        <v>0</v>
      </c>
      <c r="K184" s="368"/>
      <c r="L184" s="367">
        <v>0</v>
      </c>
      <c r="M184" s="367">
        <v>0</v>
      </c>
      <c r="N184" s="367">
        <v>0</v>
      </c>
      <c r="O184" s="369">
        <v>0</v>
      </c>
      <c r="P184" s="161"/>
    </row>
    <row r="185" spans="1:16" s="162" customFormat="1" ht="20.25" hidden="1">
      <c r="A185" s="163" t="s">
        <v>116</v>
      </c>
      <c r="B185" s="340">
        <v>0</v>
      </c>
      <c r="C185" s="341">
        <v>0</v>
      </c>
      <c r="D185" s="341">
        <v>0</v>
      </c>
      <c r="E185" s="341">
        <v>0</v>
      </c>
      <c r="F185" s="341">
        <v>0</v>
      </c>
      <c r="G185" s="341">
        <v>0</v>
      </c>
      <c r="H185" s="341">
        <v>0</v>
      </c>
      <c r="I185" s="341">
        <v>0</v>
      </c>
      <c r="J185" s="341">
        <v>0</v>
      </c>
      <c r="K185" s="342"/>
      <c r="L185" s="341">
        <v>0</v>
      </c>
      <c r="M185" s="341">
        <v>0</v>
      </c>
      <c r="N185" s="341">
        <v>0</v>
      </c>
      <c r="O185" s="343">
        <v>0</v>
      </c>
      <c r="P185" s="170"/>
    </row>
    <row r="186" spans="1:16" s="165" customFormat="1" ht="21" hidden="1" thickBot="1">
      <c r="A186" s="164" t="s">
        <v>118</v>
      </c>
      <c r="B186" s="340">
        <f aca="true" t="shared" si="88" ref="B186:O186">+B184-B185</f>
        <v>0</v>
      </c>
      <c r="C186" s="341">
        <f t="shared" si="88"/>
        <v>0</v>
      </c>
      <c r="D186" s="341">
        <f t="shared" si="88"/>
        <v>0</v>
      </c>
      <c r="E186" s="341">
        <f t="shared" si="88"/>
        <v>0</v>
      </c>
      <c r="F186" s="341">
        <f t="shared" si="88"/>
        <v>0</v>
      </c>
      <c r="G186" s="341">
        <f t="shared" si="88"/>
        <v>0</v>
      </c>
      <c r="H186" s="341">
        <f t="shared" si="88"/>
        <v>0</v>
      </c>
      <c r="I186" s="341">
        <f t="shared" si="88"/>
        <v>0</v>
      </c>
      <c r="J186" s="341">
        <f t="shared" si="88"/>
        <v>0</v>
      </c>
      <c r="K186" s="342"/>
      <c r="L186" s="341">
        <f t="shared" si="88"/>
        <v>0</v>
      </c>
      <c r="M186" s="341">
        <f t="shared" si="88"/>
        <v>0</v>
      </c>
      <c r="N186" s="341">
        <f t="shared" si="88"/>
        <v>0</v>
      </c>
      <c r="O186" s="343">
        <f t="shared" si="88"/>
        <v>0</v>
      </c>
      <c r="P186" s="168"/>
    </row>
    <row r="187" spans="1:16" s="165" customFormat="1" ht="21" hidden="1" thickBot="1">
      <c r="A187" s="166" t="s">
        <v>119</v>
      </c>
      <c r="B187" s="370" t="e">
        <f aca="true" t="shared" si="89" ref="B187:O187">+B184/B185*100</f>
        <v>#DIV/0!</v>
      </c>
      <c r="C187" s="370" t="e">
        <f t="shared" si="89"/>
        <v>#DIV/0!</v>
      </c>
      <c r="D187" s="370" t="e">
        <f t="shared" si="89"/>
        <v>#DIV/0!</v>
      </c>
      <c r="E187" s="370" t="e">
        <f t="shared" si="89"/>
        <v>#DIV/0!</v>
      </c>
      <c r="F187" s="370" t="e">
        <f t="shared" si="89"/>
        <v>#DIV/0!</v>
      </c>
      <c r="G187" s="370" t="e">
        <f t="shared" si="89"/>
        <v>#DIV/0!</v>
      </c>
      <c r="H187" s="370" t="e">
        <f t="shared" si="89"/>
        <v>#DIV/0!</v>
      </c>
      <c r="I187" s="370" t="e">
        <f t="shared" si="89"/>
        <v>#DIV/0!</v>
      </c>
      <c r="J187" s="370" t="e">
        <f t="shared" si="89"/>
        <v>#DIV/0!</v>
      </c>
      <c r="K187" s="362"/>
      <c r="L187" s="370" t="e">
        <f t="shared" si="89"/>
        <v>#DIV/0!</v>
      </c>
      <c r="M187" s="370" t="e">
        <f t="shared" si="89"/>
        <v>#DIV/0!</v>
      </c>
      <c r="N187" s="370" t="e">
        <f t="shared" si="89"/>
        <v>#DIV/0!</v>
      </c>
      <c r="O187" s="371" t="e">
        <f t="shared" si="89"/>
        <v>#DIV/0!</v>
      </c>
      <c r="P187" s="169"/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tabSelected="1" zoomScale="55" zoomScaleNormal="55" zoomScalePageLayoutView="0" workbookViewId="0" topLeftCell="A73">
      <selection activeCell="B125" sqref="B125"/>
    </sheetView>
  </sheetViews>
  <sheetFormatPr defaultColWidth="11.375" defaultRowHeight="12.75"/>
  <cols>
    <col min="1" max="1" width="125.875" style="10" customWidth="1"/>
    <col min="2" max="2" width="22.00390625" style="79" bestFit="1" customWidth="1"/>
    <col min="3" max="14" width="17.00390625" style="9" customWidth="1"/>
    <col min="15" max="15" width="19.625" style="9" bestFit="1" customWidth="1"/>
    <col min="16" max="16" width="16.25390625" style="9" customWidth="1"/>
    <col min="17" max="16384" width="11.375" style="9" customWidth="1"/>
  </cols>
  <sheetData>
    <row r="1" spans="1:16" s="44" customFormat="1" ht="18.75">
      <c r="A1" s="39" t="s">
        <v>177</v>
      </c>
      <c r="B1" s="179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 t="s">
        <v>154</v>
      </c>
      <c r="P1" s="43"/>
    </row>
    <row r="2" spans="1:16" s="47" customFormat="1" ht="36" customHeight="1">
      <c r="A2" s="45" t="s">
        <v>197</v>
      </c>
      <c r="B2" s="18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48" customFormat="1" ht="18">
      <c r="A3" s="48" t="s">
        <v>50</v>
      </c>
      <c r="B3" s="181"/>
      <c r="C3" s="49"/>
      <c r="D3" s="49"/>
      <c r="E3" s="50"/>
      <c r="F3" s="50"/>
      <c r="G3" s="51"/>
      <c r="H3" s="49"/>
      <c r="I3" s="49"/>
      <c r="J3" s="49"/>
      <c r="K3" s="49"/>
      <c r="L3" s="49"/>
      <c r="M3" s="49"/>
      <c r="N3" s="49"/>
      <c r="O3" s="49"/>
      <c r="P3" s="49"/>
    </row>
    <row r="4" spans="1:16" s="57" customFormat="1" ht="15.75">
      <c r="A4" s="52"/>
      <c r="B4" s="31"/>
      <c r="C4" s="53"/>
      <c r="D4" s="54"/>
      <c r="E4" s="55"/>
      <c r="F4" s="55"/>
      <c r="G4" s="56"/>
      <c r="H4" s="55"/>
      <c r="I4" s="53"/>
      <c r="J4" s="53"/>
      <c r="K4" s="53"/>
      <c r="L4" s="53"/>
      <c r="M4" s="53"/>
      <c r="N4" s="53"/>
      <c r="O4" s="53"/>
      <c r="P4" s="53"/>
    </row>
    <row r="5" spans="1:16" s="57" customFormat="1" ht="37.5">
      <c r="A5" s="58" t="s">
        <v>73</v>
      </c>
      <c r="B5" s="31"/>
      <c r="C5" s="53"/>
      <c r="D5" s="34"/>
      <c r="E5" s="32"/>
      <c r="F5" s="32"/>
      <c r="G5" s="31"/>
      <c r="H5" s="32"/>
      <c r="I5" s="30"/>
      <c r="J5" s="30"/>
      <c r="K5" s="30"/>
      <c r="L5" s="30"/>
      <c r="M5" s="30"/>
      <c r="N5" s="30"/>
      <c r="O5" s="30"/>
      <c r="P5" s="53"/>
    </row>
    <row r="6" spans="1:16" s="57" customFormat="1" ht="15.75">
      <c r="A6" s="52"/>
      <c r="B6" s="31"/>
      <c r="C6" s="53"/>
      <c r="D6" s="34"/>
      <c r="E6" s="32"/>
      <c r="F6" s="32"/>
      <c r="G6" s="31"/>
      <c r="H6" s="32"/>
      <c r="I6" s="30"/>
      <c r="J6" s="30"/>
      <c r="K6" s="30"/>
      <c r="L6" s="30"/>
      <c r="M6" s="30"/>
      <c r="N6" s="30"/>
      <c r="O6" s="30"/>
      <c r="P6" s="53"/>
    </row>
    <row r="7" spans="1:16" s="47" customFormat="1" ht="27.75">
      <c r="A7" s="155" t="s">
        <v>1</v>
      </c>
      <c r="B7" s="180"/>
      <c r="C7" s="46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3"/>
      <c r="P7" s="46"/>
    </row>
    <row r="8" spans="4:15" ht="13.5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s="61" customFormat="1" ht="15" customHeight="1">
      <c r="A9" s="903" t="s">
        <v>182</v>
      </c>
      <c r="B9" s="177" t="s">
        <v>2</v>
      </c>
      <c r="C9" s="60" t="s">
        <v>23</v>
      </c>
      <c r="D9" s="898" t="s">
        <v>24</v>
      </c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900"/>
    </row>
    <row r="10" spans="1:16" s="61" customFormat="1" ht="15.75">
      <c r="A10" s="904"/>
      <c r="B10" s="178" t="s">
        <v>26</v>
      </c>
      <c r="C10" s="62" t="s">
        <v>27</v>
      </c>
      <c r="D10" s="419" t="s">
        <v>28</v>
      </c>
      <c r="E10" s="420" t="s">
        <v>29</v>
      </c>
      <c r="F10" s="420" t="s">
        <v>30</v>
      </c>
      <c r="G10" s="420" t="s">
        <v>31</v>
      </c>
      <c r="H10" s="420" t="s">
        <v>115</v>
      </c>
      <c r="I10" s="420" t="s">
        <v>32</v>
      </c>
      <c r="J10" s="420" t="s">
        <v>114</v>
      </c>
      <c r="K10" s="420" t="s">
        <v>178</v>
      </c>
      <c r="L10" s="420" t="s">
        <v>128</v>
      </c>
      <c r="M10" s="420" t="s">
        <v>33</v>
      </c>
      <c r="N10" s="420" t="s">
        <v>34</v>
      </c>
      <c r="O10" s="420" t="s">
        <v>35</v>
      </c>
      <c r="P10" s="421" t="s">
        <v>51</v>
      </c>
    </row>
    <row r="11" spans="1:16" s="61" customFormat="1" ht="15.75">
      <c r="A11" s="904"/>
      <c r="B11" s="178" t="s">
        <v>4</v>
      </c>
      <c r="C11" s="62" t="s">
        <v>37</v>
      </c>
      <c r="D11" s="419" t="s">
        <v>38</v>
      </c>
      <c r="E11" s="420" t="s">
        <v>39</v>
      </c>
      <c r="F11" s="420" t="s">
        <v>40</v>
      </c>
      <c r="G11" s="420" t="s">
        <v>41</v>
      </c>
      <c r="H11" s="420" t="s">
        <v>96</v>
      </c>
      <c r="I11" s="420" t="s">
        <v>42</v>
      </c>
      <c r="J11" s="420" t="s">
        <v>43</v>
      </c>
      <c r="K11" s="420" t="s">
        <v>41</v>
      </c>
      <c r="L11" s="420" t="s">
        <v>3</v>
      </c>
      <c r="M11" s="420" t="s">
        <v>44</v>
      </c>
      <c r="N11" s="420" t="s">
        <v>41</v>
      </c>
      <c r="O11" s="420"/>
      <c r="P11" s="421" t="s">
        <v>44</v>
      </c>
    </row>
    <row r="12" spans="1:16" s="61" customFormat="1" ht="16.5" thickBot="1">
      <c r="A12" s="904"/>
      <c r="B12" s="178" t="s">
        <v>46</v>
      </c>
      <c r="C12" s="62" t="s">
        <v>22</v>
      </c>
      <c r="D12" s="419"/>
      <c r="E12" s="420"/>
      <c r="F12" s="420"/>
      <c r="G12" s="420"/>
      <c r="H12" s="420"/>
      <c r="I12" s="420"/>
      <c r="J12" s="420" t="s">
        <v>47</v>
      </c>
      <c r="K12" s="420"/>
      <c r="L12" s="420"/>
      <c r="M12" s="420" t="s">
        <v>39</v>
      </c>
      <c r="N12" s="420"/>
      <c r="O12" s="420"/>
      <c r="P12" s="421" t="s">
        <v>39</v>
      </c>
    </row>
    <row r="13" spans="1:16" s="63" customFormat="1" ht="34.5" thickBot="1">
      <c r="A13" s="765" t="s">
        <v>56</v>
      </c>
      <c r="B13" s="889"/>
      <c r="C13" s="890"/>
      <c r="D13" s="891"/>
      <c r="E13" s="891"/>
      <c r="F13" s="891"/>
      <c r="G13" s="891"/>
      <c r="H13" s="891"/>
      <c r="I13" s="891"/>
      <c r="J13" s="891"/>
      <c r="K13" s="891"/>
      <c r="L13" s="891"/>
      <c r="M13" s="891"/>
      <c r="N13" s="891"/>
      <c r="O13" s="891"/>
      <c r="P13" s="892"/>
    </row>
    <row r="14" spans="1:16" s="65" customFormat="1" ht="20.25">
      <c r="A14" s="512" t="s">
        <v>193</v>
      </c>
      <c r="B14" s="885">
        <v>60635.340000000164</v>
      </c>
      <c r="C14" s="779">
        <v>14014.86244655347</v>
      </c>
      <c r="D14" s="779">
        <v>11895.79807199335</v>
      </c>
      <c r="E14" s="779">
        <v>569.7940233094015</v>
      </c>
      <c r="F14" s="779">
        <v>263.3158045016875</v>
      </c>
      <c r="G14" s="779">
        <v>7.071995198399685</v>
      </c>
      <c r="H14" s="779" t="s">
        <v>129</v>
      </c>
      <c r="I14" s="779">
        <v>21.049732163894202</v>
      </c>
      <c r="J14" s="779">
        <v>83.00601871229978</v>
      </c>
      <c r="K14" s="779" t="s">
        <v>129</v>
      </c>
      <c r="L14" s="779">
        <v>5.291031599723842</v>
      </c>
      <c r="M14" s="779">
        <v>12845.326677478753</v>
      </c>
      <c r="N14" s="779">
        <v>717.1697066430189</v>
      </c>
      <c r="O14" s="779">
        <v>452.36606243157803</v>
      </c>
      <c r="P14" s="886">
        <v>1169.5357690745968</v>
      </c>
    </row>
    <row r="15" spans="1:16" s="65" customFormat="1" ht="20.25">
      <c r="A15" s="446" t="s">
        <v>194</v>
      </c>
      <c r="B15" s="833">
        <v>60536.72700000027</v>
      </c>
      <c r="C15" s="778">
        <v>13785.64634820775</v>
      </c>
      <c r="D15" s="778">
        <v>11813.653093049801</v>
      </c>
      <c r="E15" s="778">
        <v>559.3090207866666</v>
      </c>
      <c r="F15" s="778">
        <v>259.8961536192728</v>
      </c>
      <c r="G15" s="778">
        <v>6.9126163141701555</v>
      </c>
      <c r="H15" s="778" t="s">
        <v>129</v>
      </c>
      <c r="I15" s="778">
        <v>20.800863030911163</v>
      </c>
      <c r="J15" s="778">
        <v>84.15323918431628</v>
      </c>
      <c r="K15" s="778"/>
      <c r="L15" s="778">
        <v>4.502787208829423</v>
      </c>
      <c r="M15" s="778">
        <v>12749.227773193967</v>
      </c>
      <c r="N15" s="778">
        <v>662.5922144750205</v>
      </c>
      <c r="O15" s="778">
        <v>373.82636053867424</v>
      </c>
      <c r="P15" s="794">
        <v>1036.4185750136946</v>
      </c>
    </row>
    <row r="16" spans="1:16" s="67" customFormat="1" ht="20.25">
      <c r="A16" s="447" t="s">
        <v>195</v>
      </c>
      <c r="B16" s="518">
        <f>B14-B15</f>
        <v>98.61299999989569</v>
      </c>
      <c r="C16" s="519">
        <f aca="true" t="shared" si="0" ref="C16:J16">C14-C15</f>
        <v>229.21609834571973</v>
      </c>
      <c r="D16" s="519">
        <f t="shared" si="0"/>
        <v>82.14497894354827</v>
      </c>
      <c r="E16" s="519">
        <f t="shared" si="0"/>
        <v>10.48500252273493</v>
      </c>
      <c r="F16" s="519">
        <f t="shared" si="0"/>
        <v>3.4196508824147145</v>
      </c>
      <c r="G16" s="519">
        <f t="shared" si="0"/>
        <v>0.15937888422952984</v>
      </c>
      <c r="H16" s="519">
        <v>0</v>
      </c>
      <c r="I16" s="519">
        <f t="shared" si="0"/>
        <v>0.2488691329830388</v>
      </c>
      <c r="J16" s="519">
        <f t="shared" si="0"/>
        <v>-1.1472204720164996</v>
      </c>
      <c r="K16" s="519">
        <v>0</v>
      </c>
      <c r="L16" s="519">
        <f>L14-L15</f>
        <v>0.7882443908944197</v>
      </c>
      <c r="M16" s="519">
        <f>M14-M15</f>
        <v>96.09890428478684</v>
      </c>
      <c r="N16" s="519">
        <f>N14-N15</f>
        <v>54.57749216799846</v>
      </c>
      <c r="O16" s="519">
        <f>O14-O15</f>
        <v>78.53970189290379</v>
      </c>
      <c r="P16" s="522">
        <f>P14-P15</f>
        <v>133.1171940609022</v>
      </c>
    </row>
    <row r="17" spans="1:16" s="67" customFormat="1" ht="21" thickBot="1">
      <c r="A17" s="764" t="s">
        <v>196</v>
      </c>
      <c r="B17" s="538">
        <f>+B14/B15*100</f>
        <v>100.16289780582272</v>
      </c>
      <c r="C17" s="539">
        <f aca="true" t="shared" si="1" ref="C17:J17">+C14/C15*100</f>
        <v>101.66271564318433</v>
      </c>
      <c r="D17" s="539">
        <f t="shared" si="1"/>
        <v>100.6953393526671</v>
      </c>
      <c r="E17" s="539">
        <f t="shared" si="1"/>
        <v>101.87463497513195</v>
      </c>
      <c r="F17" s="539">
        <f t="shared" si="1"/>
        <v>101.31577587232177</v>
      </c>
      <c r="G17" s="539">
        <f t="shared" si="1"/>
        <v>102.30562318210572</v>
      </c>
      <c r="H17" s="539">
        <v>0</v>
      </c>
      <c r="I17" s="539">
        <f t="shared" si="1"/>
        <v>101.19643657387296</v>
      </c>
      <c r="J17" s="539">
        <f t="shared" si="1"/>
        <v>98.63674829021875</v>
      </c>
      <c r="K17" s="539">
        <v>0</v>
      </c>
      <c r="L17" s="539">
        <f>+L14/L15*100</f>
        <v>117.5056993443698</v>
      </c>
      <c r="M17" s="539">
        <f>+M14/M15*100</f>
        <v>100.75376254934312</v>
      </c>
      <c r="N17" s="539">
        <f>+N14/N15*100</f>
        <v>108.23696550845241</v>
      </c>
      <c r="O17" s="539">
        <f>+O14/O15*100</f>
        <v>121.00967459323364</v>
      </c>
      <c r="P17" s="540">
        <f>+P14/P15*100</f>
        <v>112.84396066127465</v>
      </c>
    </row>
    <row r="18" spans="1:16" s="69" customFormat="1" ht="34.5" thickBot="1">
      <c r="A18" s="511" t="s">
        <v>97</v>
      </c>
      <c r="B18" s="542"/>
      <c r="C18" s="543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888"/>
    </row>
    <row r="19" spans="1:16" s="65" customFormat="1" ht="20.25">
      <c r="A19" s="512" t="s">
        <v>193</v>
      </c>
      <c r="B19" s="766">
        <v>8396.599999999997</v>
      </c>
      <c r="C19" s="768">
        <v>11714.686083255932</v>
      </c>
      <c r="D19" s="768">
        <v>10484.487054283869</v>
      </c>
      <c r="E19" s="768">
        <v>357.1354079825957</v>
      </c>
      <c r="F19" s="768">
        <v>55.12707524474188</v>
      </c>
      <c r="G19" s="768">
        <v>0.5718782999468042</v>
      </c>
      <c r="H19" s="768" t="s">
        <v>129</v>
      </c>
      <c r="I19" s="768">
        <v>6.61972306250943</v>
      </c>
      <c r="J19" s="768">
        <v>44.63665848875334</v>
      </c>
      <c r="K19" s="768" t="s">
        <v>129</v>
      </c>
      <c r="L19" s="768">
        <v>0</v>
      </c>
      <c r="M19" s="768">
        <v>10948.577797362414</v>
      </c>
      <c r="N19" s="768">
        <v>399.50190156333207</v>
      </c>
      <c r="O19" s="768">
        <v>366.60638433016584</v>
      </c>
      <c r="P19" s="770">
        <v>766.1082858934979</v>
      </c>
    </row>
    <row r="20" spans="1:16" s="65" customFormat="1" ht="20.25">
      <c r="A20" s="446" t="s">
        <v>194</v>
      </c>
      <c r="B20" s="870">
        <v>8248.935999999998</v>
      </c>
      <c r="C20" s="871">
        <v>11567.814584410251</v>
      </c>
      <c r="D20" s="871">
        <v>10448.482487115105</v>
      </c>
      <c r="E20" s="871">
        <v>325.5480464389589</v>
      </c>
      <c r="F20" s="871">
        <v>52.52723906856996</v>
      </c>
      <c r="G20" s="871">
        <v>0.7419946847286326</v>
      </c>
      <c r="H20" s="871" t="s">
        <v>129</v>
      </c>
      <c r="I20" s="871">
        <v>7.949388866636863</v>
      </c>
      <c r="J20" s="871">
        <v>46.67062515698996</v>
      </c>
      <c r="K20" s="871"/>
      <c r="L20" s="871">
        <v>0</v>
      </c>
      <c r="M20" s="871">
        <v>10881.919781330991</v>
      </c>
      <c r="N20" s="871">
        <v>371.26826619416994</v>
      </c>
      <c r="O20" s="871">
        <v>314.62653688507993</v>
      </c>
      <c r="P20" s="872">
        <v>685.8948030792499</v>
      </c>
    </row>
    <row r="21" spans="1:16" s="67" customFormat="1" ht="20.25">
      <c r="A21" s="447" t="s">
        <v>195</v>
      </c>
      <c r="B21" s="518">
        <f>B19-B20</f>
        <v>147.66399999999885</v>
      </c>
      <c r="C21" s="519">
        <f aca="true" t="shared" si="2" ref="C21:J21">C19-C20</f>
        <v>146.87149884568134</v>
      </c>
      <c r="D21" s="519">
        <f t="shared" si="2"/>
        <v>36.00456716876397</v>
      </c>
      <c r="E21" s="519">
        <f t="shared" si="2"/>
        <v>31.587361543636803</v>
      </c>
      <c r="F21" s="519">
        <f t="shared" si="2"/>
        <v>2.5998361761719195</v>
      </c>
      <c r="G21" s="519">
        <f t="shared" si="2"/>
        <v>-0.17011638478182844</v>
      </c>
      <c r="H21" s="519">
        <v>0</v>
      </c>
      <c r="I21" s="519">
        <f t="shared" si="2"/>
        <v>-1.3296658041274325</v>
      </c>
      <c r="J21" s="519">
        <f t="shared" si="2"/>
        <v>-2.033966668236623</v>
      </c>
      <c r="K21" s="519">
        <v>0</v>
      </c>
      <c r="L21" s="519">
        <f>L19-L20</f>
        <v>0</v>
      </c>
      <c r="M21" s="519">
        <f>M19-M20</f>
        <v>66.65801603142245</v>
      </c>
      <c r="N21" s="519">
        <f>N19-N20</f>
        <v>28.23363536916213</v>
      </c>
      <c r="O21" s="519">
        <f>O19-O20</f>
        <v>51.97984744508591</v>
      </c>
      <c r="P21" s="522">
        <f>P19-P20</f>
        <v>80.21348281424798</v>
      </c>
    </row>
    <row r="22" spans="1:16" s="67" customFormat="1" ht="21" thickBot="1">
      <c r="A22" s="764" t="s">
        <v>196</v>
      </c>
      <c r="B22" s="538">
        <f>+B19/B20*100</f>
        <v>101.7900975350033</v>
      </c>
      <c r="C22" s="539">
        <f aca="true" t="shared" si="3" ref="C22:J22">+C19/C20*100</f>
        <v>101.26965640548578</v>
      </c>
      <c r="D22" s="539">
        <f t="shared" si="3"/>
        <v>100.34459135298512</v>
      </c>
      <c r="E22" s="539">
        <f t="shared" si="3"/>
        <v>109.70282632292174</v>
      </c>
      <c r="F22" s="539">
        <f t="shared" si="3"/>
        <v>104.94950091090462</v>
      </c>
      <c r="G22" s="539">
        <f t="shared" si="3"/>
        <v>77.07309927104873</v>
      </c>
      <c r="H22" s="539">
        <v>0</v>
      </c>
      <c r="I22" s="539">
        <f t="shared" si="3"/>
        <v>83.27335816080196</v>
      </c>
      <c r="J22" s="539">
        <f t="shared" si="3"/>
        <v>95.641869674137</v>
      </c>
      <c r="K22" s="539">
        <v>0</v>
      </c>
      <c r="L22" s="539">
        <v>0</v>
      </c>
      <c r="M22" s="539">
        <f>+M19/M20*100</f>
        <v>100.61255750245266</v>
      </c>
      <c r="N22" s="539">
        <f>+N19/N20*100</f>
        <v>107.60464546528095</v>
      </c>
      <c r="O22" s="539">
        <f>+O19/O20*100</f>
        <v>116.52112627234365</v>
      </c>
      <c r="P22" s="540">
        <f>+P19/P20*100</f>
        <v>111.69472088928774</v>
      </c>
    </row>
    <row r="23" spans="1:16" s="70" customFormat="1" ht="34.5" thickBot="1">
      <c r="A23" s="511" t="s">
        <v>98</v>
      </c>
      <c r="B23" s="537"/>
      <c r="C23" s="534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880"/>
    </row>
    <row r="24" spans="1:16" s="65" customFormat="1" ht="20.25">
      <c r="A24" s="512" t="s">
        <v>193</v>
      </c>
      <c r="B24" s="766">
        <v>13968.960000000006</v>
      </c>
      <c r="C24" s="768">
        <v>13626.741253464837</v>
      </c>
      <c r="D24" s="768">
        <v>11528.277600241297</v>
      </c>
      <c r="E24" s="768">
        <v>617.9725858856601</v>
      </c>
      <c r="F24" s="768">
        <v>200.7722836918421</v>
      </c>
      <c r="G24" s="768">
        <v>1.3504823074397323</v>
      </c>
      <c r="H24" s="768" t="s">
        <v>129</v>
      </c>
      <c r="I24" s="768">
        <v>26.87888003115478</v>
      </c>
      <c r="J24" s="768">
        <v>99.60697384295852</v>
      </c>
      <c r="K24" s="768" t="s">
        <v>129</v>
      </c>
      <c r="L24" s="768">
        <v>4.203796608098716</v>
      </c>
      <c r="M24" s="768">
        <v>12479.06260260845</v>
      </c>
      <c r="N24" s="768">
        <v>661.1935319451122</v>
      </c>
      <c r="O24" s="768">
        <v>486.48511891126185</v>
      </c>
      <c r="P24" s="770">
        <v>1147.6786508563741</v>
      </c>
    </row>
    <row r="25" spans="1:16" s="65" customFormat="1" ht="20.25">
      <c r="A25" s="446" t="s">
        <v>194</v>
      </c>
      <c r="B25" s="870">
        <v>13884.492</v>
      </c>
      <c r="C25" s="871">
        <v>13381.429583451769</v>
      </c>
      <c r="D25" s="871">
        <v>11428.891948897577</v>
      </c>
      <c r="E25" s="871">
        <v>610.7248648348098</v>
      </c>
      <c r="F25" s="871">
        <v>196.4754634163068</v>
      </c>
      <c r="G25" s="871">
        <v>1.0747482394986674</v>
      </c>
      <c r="H25" s="871" t="s">
        <v>129</v>
      </c>
      <c r="I25" s="871">
        <v>24.765148051509545</v>
      </c>
      <c r="J25" s="871">
        <v>100.6172570087545</v>
      </c>
      <c r="K25" s="871"/>
      <c r="L25" s="871">
        <v>8.637430403167311</v>
      </c>
      <c r="M25" s="871">
        <v>12371.186860851623</v>
      </c>
      <c r="N25" s="871">
        <v>600.7451574989803</v>
      </c>
      <c r="O25" s="871">
        <v>409.4975651011696</v>
      </c>
      <c r="P25" s="872">
        <v>1010.2427226001498</v>
      </c>
    </row>
    <row r="26" spans="1:16" s="67" customFormat="1" ht="20.25">
      <c r="A26" s="447" t="s">
        <v>195</v>
      </c>
      <c r="B26" s="518">
        <f>B24-B25</f>
        <v>84.46800000000621</v>
      </c>
      <c r="C26" s="519">
        <f aca="true" t="shared" si="4" ref="C26:J26">C24-C25</f>
        <v>245.31167001306858</v>
      </c>
      <c r="D26" s="519">
        <f t="shared" si="4"/>
        <v>99.38565134372038</v>
      </c>
      <c r="E26" s="519">
        <f t="shared" si="4"/>
        <v>7.247721050850373</v>
      </c>
      <c r="F26" s="519">
        <f t="shared" si="4"/>
        <v>4.296820275535282</v>
      </c>
      <c r="G26" s="519">
        <f t="shared" si="4"/>
        <v>0.2757340679410649</v>
      </c>
      <c r="H26" s="519">
        <v>0</v>
      </c>
      <c r="I26" s="519">
        <f t="shared" si="4"/>
        <v>2.113731979645234</v>
      </c>
      <c r="J26" s="519">
        <f t="shared" si="4"/>
        <v>-1.0102831657959825</v>
      </c>
      <c r="K26" s="519">
        <v>0</v>
      </c>
      <c r="L26" s="519">
        <f>L24-L25</f>
        <v>-4.433633795068595</v>
      </c>
      <c r="M26" s="519">
        <f>M24-M25</f>
        <v>107.87574175682676</v>
      </c>
      <c r="N26" s="519">
        <f>N24-N25</f>
        <v>60.44837444613188</v>
      </c>
      <c r="O26" s="519">
        <f>O24-O25</f>
        <v>76.98755381009227</v>
      </c>
      <c r="P26" s="522">
        <f>P24-P25</f>
        <v>137.43592825622432</v>
      </c>
    </row>
    <row r="27" spans="1:16" s="67" customFormat="1" ht="21" thickBot="1">
      <c r="A27" s="764" t="s">
        <v>196</v>
      </c>
      <c r="B27" s="538">
        <f>+B24/B25*100</f>
        <v>100.60836219286962</v>
      </c>
      <c r="C27" s="539">
        <f aca="true" t="shared" si="5" ref="C27:J27">+C24/C25*100</f>
        <v>101.83322468263356</v>
      </c>
      <c r="D27" s="539">
        <f t="shared" si="5"/>
        <v>100.86960006086423</v>
      </c>
      <c r="E27" s="539">
        <f t="shared" si="5"/>
        <v>101.18674078429912</v>
      </c>
      <c r="F27" s="539">
        <f t="shared" si="5"/>
        <v>102.18695006532744</v>
      </c>
      <c r="G27" s="539">
        <f t="shared" si="5"/>
        <v>125.65568919374878</v>
      </c>
      <c r="H27" s="539">
        <v>0</v>
      </c>
      <c r="I27" s="539">
        <f t="shared" si="5"/>
        <v>108.53510738255568</v>
      </c>
      <c r="J27" s="539">
        <f t="shared" si="5"/>
        <v>98.99591462157622</v>
      </c>
      <c r="K27" s="539">
        <v>0</v>
      </c>
      <c r="L27" s="539">
        <f>+L24/L25*100</f>
        <v>48.66952799477493</v>
      </c>
      <c r="M27" s="539">
        <f>+M24/M25*100</f>
        <v>100.87199185470391</v>
      </c>
      <c r="N27" s="539">
        <f>+N24/N25*100</f>
        <v>110.0622324943559</v>
      </c>
      <c r="O27" s="539">
        <f>+O24/O25*100</f>
        <v>118.80049122906797</v>
      </c>
      <c r="P27" s="540">
        <f>+P24/P25*100</f>
        <v>113.60424828426316</v>
      </c>
    </row>
    <row r="28" spans="1:16" s="70" customFormat="1" ht="34.5" thickBot="1">
      <c r="A28" s="511" t="s">
        <v>174</v>
      </c>
      <c r="B28" s="537"/>
      <c r="C28" s="534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880"/>
    </row>
    <row r="29" spans="1:16" s="65" customFormat="1" ht="20.25">
      <c r="A29" s="512" t="s">
        <v>193</v>
      </c>
      <c r="B29" s="766">
        <v>996.5290000000002</v>
      </c>
      <c r="C29" s="768">
        <v>16388.038213974047</v>
      </c>
      <c r="D29" s="768">
        <v>13431.057366786765</v>
      </c>
      <c r="E29" s="768">
        <v>759.2883231028238</v>
      </c>
      <c r="F29" s="768">
        <v>207.7129717248569</v>
      </c>
      <c r="G29" s="768">
        <v>1.3398171720709247</v>
      </c>
      <c r="H29" s="768" t="s">
        <v>129</v>
      </c>
      <c r="I29" s="768">
        <v>10.189367293877044</v>
      </c>
      <c r="J29" s="768">
        <v>60.43326385885404</v>
      </c>
      <c r="K29" s="768" t="s">
        <v>129</v>
      </c>
      <c r="L29" s="768">
        <v>0</v>
      </c>
      <c r="M29" s="768">
        <v>14470.021109939245</v>
      </c>
      <c r="N29" s="768">
        <v>1255.2936241694927</v>
      </c>
      <c r="O29" s="768">
        <v>662.7234798652789</v>
      </c>
      <c r="P29" s="770">
        <v>1918.0171040347718</v>
      </c>
    </row>
    <row r="30" spans="1:16" s="65" customFormat="1" ht="20.25">
      <c r="A30" s="446" t="s">
        <v>194</v>
      </c>
      <c r="B30" s="870">
        <v>1001.276</v>
      </c>
      <c r="C30" s="871">
        <v>16203.053070948155</v>
      </c>
      <c r="D30" s="871">
        <v>13371.73583174536</v>
      </c>
      <c r="E30" s="871">
        <v>789.4371781606674</v>
      </c>
      <c r="F30" s="871">
        <v>206.71706236175976</v>
      </c>
      <c r="G30" s="871">
        <v>0.9050118715186088</v>
      </c>
      <c r="H30" s="871" t="s">
        <v>129</v>
      </c>
      <c r="I30" s="871">
        <v>9.271835804180531</v>
      </c>
      <c r="J30" s="871">
        <v>60.4194048394249</v>
      </c>
      <c r="K30" s="871"/>
      <c r="L30" s="871">
        <v>0</v>
      </c>
      <c r="M30" s="871">
        <v>14438.486324782913</v>
      </c>
      <c r="N30" s="871">
        <v>1170.5705186848265</v>
      </c>
      <c r="O30" s="871">
        <v>593.9962274804016</v>
      </c>
      <c r="P30" s="872">
        <v>1764.5667461652279</v>
      </c>
    </row>
    <row r="31" spans="1:16" s="67" customFormat="1" ht="20.25">
      <c r="A31" s="447" t="s">
        <v>195</v>
      </c>
      <c r="B31" s="518">
        <f>B29-B30</f>
        <v>-4.74699999999973</v>
      </c>
      <c r="C31" s="519">
        <f aca="true" t="shared" si="6" ref="C31:J31">C29-C30</f>
        <v>184.98514302589138</v>
      </c>
      <c r="D31" s="519">
        <f t="shared" si="6"/>
        <v>59.321535041404786</v>
      </c>
      <c r="E31" s="519">
        <f t="shared" si="6"/>
        <v>-30.148855057843548</v>
      </c>
      <c r="F31" s="519">
        <f t="shared" si="6"/>
        <v>0.9959093630971552</v>
      </c>
      <c r="G31" s="519">
        <f t="shared" si="6"/>
        <v>0.4348053005523158</v>
      </c>
      <c r="H31" s="519">
        <v>0</v>
      </c>
      <c r="I31" s="519">
        <f t="shared" si="6"/>
        <v>0.917531489696513</v>
      </c>
      <c r="J31" s="519">
        <f t="shared" si="6"/>
        <v>0.013859019429141028</v>
      </c>
      <c r="K31" s="519">
        <v>0</v>
      </c>
      <c r="L31" s="519">
        <f>L29-L30</f>
        <v>0</v>
      </c>
      <c r="M31" s="519">
        <f>M29-M30</f>
        <v>31.534785156332873</v>
      </c>
      <c r="N31" s="519">
        <f>N29-N30</f>
        <v>84.72310548466612</v>
      </c>
      <c r="O31" s="519">
        <f>O29-O30</f>
        <v>68.72725238487737</v>
      </c>
      <c r="P31" s="522">
        <f>P29-P30</f>
        <v>153.45035786954395</v>
      </c>
    </row>
    <row r="32" spans="1:16" s="67" customFormat="1" ht="21" thickBot="1">
      <c r="A32" s="764" t="s">
        <v>196</v>
      </c>
      <c r="B32" s="538">
        <f>+B29/B30*100</f>
        <v>99.52590494528984</v>
      </c>
      <c r="C32" s="539">
        <f aca="true" t="shared" si="7" ref="C32:J32">+C29/C30*100</f>
        <v>101.14166843875594</v>
      </c>
      <c r="D32" s="539">
        <f t="shared" si="7"/>
        <v>100.44363376444045</v>
      </c>
      <c r="E32" s="539">
        <f t="shared" si="7"/>
        <v>96.18096843018108</v>
      </c>
      <c r="F32" s="539">
        <f t="shared" si="7"/>
        <v>100.48177414661316</v>
      </c>
      <c r="G32" s="539">
        <f t="shared" si="7"/>
        <v>148.04415436260666</v>
      </c>
      <c r="H32" s="539">
        <v>0</v>
      </c>
      <c r="I32" s="539">
        <f t="shared" si="7"/>
        <v>109.8958988173929</v>
      </c>
      <c r="J32" s="539">
        <f t="shared" si="7"/>
        <v>100.022938027056</v>
      </c>
      <c r="K32" s="539">
        <v>0</v>
      </c>
      <c r="L32" s="539">
        <v>0</v>
      </c>
      <c r="M32" s="539">
        <f>+M29/M30*100</f>
        <v>100.21840783339044</v>
      </c>
      <c r="N32" s="539">
        <f>+N29/N30*100</f>
        <v>107.23776176935118</v>
      </c>
      <c r="O32" s="539">
        <f>+O29/O30*100</f>
        <v>111.57031799282682</v>
      </c>
      <c r="P32" s="540">
        <f>+P29/P30*100</f>
        <v>108.69620592153989</v>
      </c>
    </row>
    <row r="33" spans="1:16" s="70" customFormat="1" ht="34.5" thickBot="1">
      <c r="A33" s="511" t="s">
        <v>173</v>
      </c>
      <c r="B33" s="537"/>
      <c r="C33" s="534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880"/>
    </row>
    <row r="34" spans="1:16" s="65" customFormat="1" ht="20.25">
      <c r="A34" s="512" t="s">
        <v>193</v>
      </c>
      <c r="B34" s="766">
        <v>3246.266000000004</v>
      </c>
      <c r="C34" s="768">
        <v>16932.532485015057</v>
      </c>
      <c r="D34" s="768">
        <v>13305.890110874041</v>
      </c>
      <c r="E34" s="768">
        <v>959.9985028953251</v>
      </c>
      <c r="F34" s="768">
        <v>477.500611471764</v>
      </c>
      <c r="G34" s="768">
        <v>13.205685136913182</v>
      </c>
      <c r="H34" s="768" t="s">
        <v>129</v>
      </c>
      <c r="I34" s="768">
        <v>54.918225021198644</v>
      </c>
      <c r="J34" s="768">
        <v>109.80087070293469</v>
      </c>
      <c r="K34" s="768" t="s">
        <v>129</v>
      </c>
      <c r="L34" s="768">
        <v>15.2611749417125</v>
      </c>
      <c r="M34" s="768">
        <v>14936.57518104389</v>
      </c>
      <c r="N34" s="768">
        <v>1370.5716557628552</v>
      </c>
      <c r="O34" s="768">
        <v>625.385648208331</v>
      </c>
      <c r="P34" s="770">
        <v>1995.9573039711863</v>
      </c>
    </row>
    <row r="35" spans="1:16" s="65" customFormat="1" ht="20.25">
      <c r="A35" s="446" t="s">
        <v>194</v>
      </c>
      <c r="B35" s="870">
        <v>3350.762000000003</v>
      </c>
      <c r="C35" s="871">
        <v>16426.106161324893</v>
      </c>
      <c r="D35" s="871">
        <v>13103.030892674553</v>
      </c>
      <c r="E35" s="871">
        <v>974.1095706986439</v>
      </c>
      <c r="F35" s="871">
        <v>459.0700563036107</v>
      </c>
      <c r="G35" s="871">
        <v>13.012711735420174</v>
      </c>
      <c r="H35" s="871" t="s">
        <v>129</v>
      </c>
      <c r="I35" s="871">
        <v>50.08776113214441</v>
      </c>
      <c r="J35" s="871">
        <v>114.38050011708766</v>
      </c>
      <c r="K35" s="871"/>
      <c r="L35" s="871">
        <v>0</v>
      </c>
      <c r="M35" s="871">
        <v>14713.691492661459</v>
      </c>
      <c r="N35" s="871">
        <v>1263.265689018399</v>
      </c>
      <c r="O35" s="871">
        <v>449.1489796450277</v>
      </c>
      <c r="P35" s="872">
        <v>1712.4146686634265</v>
      </c>
    </row>
    <row r="36" spans="1:16" s="67" customFormat="1" ht="20.25">
      <c r="A36" s="447" t="s">
        <v>195</v>
      </c>
      <c r="B36" s="518">
        <f>B34-B35</f>
        <v>-104.49599999999873</v>
      </c>
      <c r="C36" s="519">
        <f aca="true" t="shared" si="8" ref="C36:J36">C34-C35</f>
        <v>506.4263236901643</v>
      </c>
      <c r="D36" s="519">
        <f t="shared" si="8"/>
        <v>202.85921819948817</v>
      </c>
      <c r="E36" s="519">
        <f t="shared" si="8"/>
        <v>-14.111067803318747</v>
      </c>
      <c r="F36" s="519">
        <f t="shared" si="8"/>
        <v>18.430555168153262</v>
      </c>
      <c r="G36" s="519">
        <f t="shared" si="8"/>
        <v>0.192973401493008</v>
      </c>
      <c r="H36" s="519">
        <v>0</v>
      </c>
      <c r="I36" s="519">
        <f t="shared" si="8"/>
        <v>4.830463889054236</v>
      </c>
      <c r="J36" s="519">
        <f t="shared" si="8"/>
        <v>-4.579629414152976</v>
      </c>
      <c r="K36" s="519">
        <v>0</v>
      </c>
      <c r="L36" s="519">
        <f>L34-L35</f>
        <v>15.2611749417125</v>
      </c>
      <c r="M36" s="519">
        <f>M34-M35</f>
        <v>222.8836883824315</v>
      </c>
      <c r="N36" s="519">
        <f>N34-N35</f>
        <v>107.30596674445633</v>
      </c>
      <c r="O36" s="519">
        <f>O34-O35</f>
        <v>176.23666856330328</v>
      </c>
      <c r="P36" s="522">
        <f>P34-P35</f>
        <v>283.54263530775984</v>
      </c>
    </row>
    <row r="37" spans="1:16" s="67" customFormat="1" ht="21" thickBot="1">
      <c r="A37" s="764" t="s">
        <v>196</v>
      </c>
      <c r="B37" s="538">
        <f>+B34/B35*100</f>
        <v>96.88142577718148</v>
      </c>
      <c r="C37" s="539">
        <f aca="true" t="shared" si="9" ref="C37:J37">+C34/C35*100</f>
        <v>103.08305765661333</v>
      </c>
      <c r="D37" s="539">
        <f t="shared" si="9"/>
        <v>101.54818545312978</v>
      </c>
      <c r="E37" s="539">
        <f t="shared" si="9"/>
        <v>98.5513880339767</v>
      </c>
      <c r="F37" s="539">
        <f t="shared" si="9"/>
        <v>104.01475873128263</v>
      </c>
      <c r="G37" s="539">
        <f t="shared" si="9"/>
        <v>101.4829607034769</v>
      </c>
      <c r="H37" s="539">
        <v>0</v>
      </c>
      <c r="I37" s="539">
        <f t="shared" si="9"/>
        <v>109.64400041022043</v>
      </c>
      <c r="J37" s="539">
        <f t="shared" si="9"/>
        <v>95.99614496398866</v>
      </c>
      <c r="K37" s="539">
        <v>0</v>
      </c>
      <c r="L37" s="539">
        <v>0</v>
      </c>
      <c r="M37" s="539">
        <f>+M34/M35*100</f>
        <v>101.51480468714186</v>
      </c>
      <c r="N37" s="539">
        <f>+N34/N35*100</f>
        <v>108.4943308187082</v>
      </c>
      <c r="O37" s="539">
        <f>+O34/O35*100</f>
        <v>139.2379091460003</v>
      </c>
      <c r="P37" s="540">
        <f>+P34/P35*100</f>
        <v>116.55805924210345</v>
      </c>
    </row>
    <row r="38" spans="1:16" s="70" customFormat="1" ht="34.5" thickBot="1">
      <c r="A38" s="511" t="s">
        <v>172</v>
      </c>
      <c r="B38" s="537"/>
      <c r="C38" s="534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880"/>
    </row>
    <row r="39" spans="1:16" s="65" customFormat="1" ht="20.25">
      <c r="A39" s="512" t="s">
        <v>193</v>
      </c>
      <c r="B39" s="766">
        <v>1968.5779999999988</v>
      </c>
      <c r="C39" s="768">
        <v>15403.34698447306</v>
      </c>
      <c r="D39" s="768">
        <v>12558.816059104607</v>
      </c>
      <c r="E39" s="768">
        <v>797.5964545643274</v>
      </c>
      <c r="F39" s="768">
        <v>220.29370100312704</v>
      </c>
      <c r="G39" s="768">
        <v>0.5418462802422193</v>
      </c>
      <c r="H39" s="768" t="s">
        <v>129</v>
      </c>
      <c r="I39" s="768">
        <v>34.876274481715576</v>
      </c>
      <c r="J39" s="768">
        <v>72.89373344617285</v>
      </c>
      <c r="K39" s="768" t="s">
        <v>129</v>
      </c>
      <c r="L39" s="768">
        <v>0</v>
      </c>
      <c r="M39" s="768">
        <v>13685.018068880192</v>
      </c>
      <c r="N39" s="768">
        <v>1134.4059857758584</v>
      </c>
      <c r="O39" s="768">
        <v>583.922929817022</v>
      </c>
      <c r="P39" s="770">
        <v>1718.3289155928803</v>
      </c>
    </row>
    <row r="40" spans="1:16" s="65" customFormat="1" ht="20.25">
      <c r="A40" s="446" t="s">
        <v>194</v>
      </c>
      <c r="B40" s="870">
        <v>1952.107999999998</v>
      </c>
      <c r="C40" s="871">
        <v>15033.610589168238</v>
      </c>
      <c r="D40" s="871">
        <v>12428.333968544108</v>
      </c>
      <c r="E40" s="871">
        <v>782.623365783725</v>
      </c>
      <c r="F40" s="871">
        <v>214.45398171276054</v>
      </c>
      <c r="G40" s="871">
        <v>0.44763575239348147</v>
      </c>
      <c r="H40" s="871" t="s">
        <v>129</v>
      </c>
      <c r="I40" s="871">
        <v>38.014973215279795</v>
      </c>
      <c r="J40" s="871">
        <v>73.72892961523306</v>
      </c>
      <c r="K40" s="871"/>
      <c r="L40" s="871">
        <v>0</v>
      </c>
      <c r="M40" s="871">
        <v>13537.602854623496</v>
      </c>
      <c r="N40" s="871">
        <v>1029.619006735284</v>
      </c>
      <c r="O40" s="871">
        <v>466.3887278094591</v>
      </c>
      <c r="P40" s="872">
        <v>1496.007734544743</v>
      </c>
    </row>
    <row r="41" spans="1:16" s="67" customFormat="1" ht="21" thickBot="1">
      <c r="A41" s="447" t="s">
        <v>195</v>
      </c>
      <c r="B41" s="518">
        <f>B39-B40</f>
        <v>16.470000000000937</v>
      </c>
      <c r="C41" s="519">
        <f aca="true" t="shared" si="10" ref="C41:J41">C39-C40</f>
        <v>369.7363953048225</v>
      </c>
      <c r="D41" s="519">
        <f t="shared" si="10"/>
        <v>130.48209056049927</v>
      </c>
      <c r="E41" s="519">
        <f t="shared" si="10"/>
        <v>14.973088780602325</v>
      </c>
      <c r="F41" s="519">
        <f t="shared" si="10"/>
        <v>5.839719290366503</v>
      </c>
      <c r="G41" s="519">
        <f t="shared" si="10"/>
        <v>0.09421052784873779</v>
      </c>
      <c r="H41" s="539">
        <v>0</v>
      </c>
      <c r="I41" s="519">
        <f t="shared" si="10"/>
        <v>-3.138698733564219</v>
      </c>
      <c r="J41" s="519">
        <f t="shared" si="10"/>
        <v>-0.835196169060211</v>
      </c>
      <c r="K41" s="519">
        <v>0</v>
      </c>
      <c r="L41" s="519">
        <f>L39-L40</f>
        <v>0</v>
      </c>
      <c r="M41" s="519">
        <f>M39-M40</f>
        <v>147.41521425669634</v>
      </c>
      <c r="N41" s="519">
        <f>N39-N40</f>
        <v>104.78697904057435</v>
      </c>
      <c r="O41" s="519">
        <f>O39-O40</f>
        <v>117.5342020075629</v>
      </c>
      <c r="P41" s="522">
        <f>P39-P40</f>
        <v>222.3211810481373</v>
      </c>
    </row>
    <row r="42" spans="1:16" s="67" customFormat="1" ht="21" thickBot="1">
      <c r="A42" s="764" t="s">
        <v>196</v>
      </c>
      <c r="B42" s="538">
        <f>+B39/B40*100</f>
        <v>100.84370331969343</v>
      </c>
      <c r="C42" s="539">
        <f aca="true" t="shared" si="11" ref="C42:J42">+C39/C40*100</f>
        <v>102.45939851316368</v>
      </c>
      <c r="D42" s="539">
        <f t="shared" si="11"/>
        <v>101.04987595996975</v>
      </c>
      <c r="E42" s="539">
        <f t="shared" si="11"/>
        <v>101.91319214774634</v>
      </c>
      <c r="F42" s="539">
        <f t="shared" si="11"/>
        <v>102.72306405492075</v>
      </c>
      <c r="G42" s="882">
        <f t="shared" si="11"/>
        <v>121.04624738864128</v>
      </c>
      <c r="H42" s="887">
        <v>0</v>
      </c>
      <c r="I42" s="883">
        <f t="shared" si="11"/>
        <v>91.74351980786706</v>
      </c>
      <c r="J42" s="539">
        <f t="shared" si="11"/>
        <v>98.86720697910735</v>
      </c>
      <c r="K42" s="539">
        <v>0</v>
      </c>
      <c r="L42" s="539">
        <v>0</v>
      </c>
      <c r="M42" s="539">
        <f>+M39/M40*100</f>
        <v>101.08893144406544</v>
      </c>
      <c r="N42" s="539">
        <f>+N39/N40*100</f>
        <v>110.17725764142922</v>
      </c>
      <c r="O42" s="539">
        <f>+O39/O40*100</f>
        <v>125.20090967026564</v>
      </c>
      <c r="P42" s="540">
        <f>+P39/P40*100</f>
        <v>114.86096468049296</v>
      </c>
    </row>
    <row r="43" spans="1:16" s="70" customFormat="1" ht="34.5" thickBot="1">
      <c r="A43" s="511" t="s">
        <v>171</v>
      </c>
      <c r="B43" s="537"/>
      <c r="C43" s="534"/>
      <c r="D43" s="533"/>
      <c r="E43" s="533"/>
      <c r="F43" s="533"/>
      <c r="G43" s="533"/>
      <c r="H43" s="884"/>
      <c r="I43" s="533"/>
      <c r="J43" s="533"/>
      <c r="K43" s="533"/>
      <c r="L43" s="533"/>
      <c r="M43" s="533"/>
      <c r="N43" s="533"/>
      <c r="O43" s="533"/>
      <c r="P43" s="880"/>
    </row>
    <row r="44" spans="1:16" s="65" customFormat="1" ht="20.25">
      <c r="A44" s="512" t="s">
        <v>193</v>
      </c>
      <c r="B44" s="766">
        <v>3918.4960000000015</v>
      </c>
      <c r="C44" s="768">
        <v>16751.765090483692</v>
      </c>
      <c r="D44" s="768">
        <v>13308.524622712377</v>
      </c>
      <c r="E44" s="768">
        <v>932.167596955566</v>
      </c>
      <c r="F44" s="768">
        <v>367.15243127295076</v>
      </c>
      <c r="G44" s="768">
        <v>8.864965878064782</v>
      </c>
      <c r="H44" s="768" t="s">
        <v>129</v>
      </c>
      <c r="I44" s="768">
        <v>43.85211400836781</v>
      </c>
      <c r="J44" s="768">
        <v>65.74512261847404</v>
      </c>
      <c r="K44" s="768" t="s">
        <v>129</v>
      </c>
      <c r="L44" s="768">
        <v>6.937100356871614</v>
      </c>
      <c r="M44" s="768">
        <v>14733.243953802672</v>
      </c>
      <c r="N44" s="768">
        <v>1370.3206961718638</v>
      </c>
      <c r="O44" s="768">
        <v>648.2004405091475</v>
      </c>
      <c r="P44" s="770">
        <v>2018.5211366810113</v>
      </c>
    </row>
    <row r="45" spans="1:16" s="65" customFormat="1" ht="20.25">
      <c r="A45" s="446" t="s">
        <v>194</v>
      </c>
      <c r="B45" s="870">
        <v>4039.967</v>
      </c>
      <c r="C45" s="871">
        <v>16274.080167816528</v>
      </c>
      <c r="D45" s="871">
        <v>13014.250982743173</v>
      </c>
      <c r="E45" s="871">
        <v>980.2462082817335</v>
      </c>
      <c r="F45" s="871">
        <v>358.1436019980687</v>
      </c>
      <c r="G45" s="871">
        <v>8.700772390797583</v>
      </c>
      <c r="H45" s="871" t="s">
        <v>129</v>
      </c>
      <c r="I45" s="871">
        <v>47.66528208439984</v>
      </c>
      <c r="J45" s="871">
        <v>69.02246973799532</v>
      </c>
      <c r="K45" s="871"/>
      <c r="L45" s="871">
        <v>16.114900608511565</v>
      </c>
      <c r="M45" s="871">
        <v>14494.14421784468</v>
      </c>
      <c r="N45" s="871">
        <v>1262.7268572573319</v>
      </c>
      <c r="O45" s="871">
        <v>517.2090927145362</v>
      </c>
      <c r="P45" s="872">
        <v>1779.935949971868</v>
      </c>
    </row>
    <row r="46" spans="1:16" s="67" customFormat="1" ht="20.25">
      <c r="A46" s="447" t="s">
        <v>195</v>
      </c>
      <c r="B46" s="518">
        <f>B44-B45</f>
        <v>-121.47099999999864</v>
      </c>
      <c r="C46" s="519">
        <f aca="true" t="shared" si="12" ref="C46:J46">C44-C45</f>
        <v>477.68492266716385</v>
      </c>
      <c r="D46" s="519">
        <f t="shared" si="12"/>
        <v>294.27363996920394</v>
      </c>
      <c r="E46" s="519">
        <f t="shared" si="12"/>
        <v>-48.07861132616756</v>
      </c>
      <c r="F46" s="519">
        <f t="shared" si="12"/>
        <v>9.008829274882089</v>
      </c>
      <c r="G46" s="519">
        <f t="shared" si="12"/>
        <v>0.16419348726719818</v>
      </c>
      <c r="H46" s="519">
        <v>0</v>
      </c>
      <c r="I46" s="519">
        <f t="shared" si="12"/>
        <v>-3.813168076032028</v>
      </c>
      <c r="J46" s="519">
        <f t="shared" si="12"/>
        <v>-3.2773471195212807</v>
      </c>
      <c r="K46" s="519">
        <v>0</v>
      </c>
      <c r="L46" s="519">
        <f>L44-L45</f>
        <v>-9.177800251639951</v>
      </c>
      <c r="M46" s="519">
        <f>M44-M45</f>
        <v>239.09973595799238</v>
      </c>
      <c r="N46" s="519">
        <f>N44-N45</f>
        <v>107.59383891453194</v>
      </c>
      <c r="O46" s="519">
        <f>O44-O45</f>
        <v>130.99134779461133</v>
      </c>
      <c r="P46" s="522">
        <f>P44-P45</f>
        <v>238.58518670914327</v>
      </c>
    </row>
    <row r="47" spans="1:16" s="67" customFormat="1" ht="21" thickBot="1">
      <c r="A47" s="764" t="s">
        <v>196</v>
      </c>
      <c r="B47" s="538">
        <f>+B44/B45*100</f>
        <v>96.99326751926442</v>
      </c>
      <c r="C47" s="539">
        <f aca="true" t="shared" si="13" ref="C47:J47">+C44/C45*100</f>
        <v>102.93524990501048</v>
      </c>
      <c r="D47" s="539">
        <f t="shared" si="13"/>
        <v>102.26116462913933</v>
      </c>
      <c r="E47" s="539">
        <f t="shared" si="13"/>
        <v>95.09525148682347</v>
      </c>
      <c r="F47" s="539">
        <f t="shared" si="13"/>
        <v>102.51542376427282</v>
      </c>
      <c r="G47" s="539">
        <f t="shared" si="13"/>
        <v>101.88711392382656</v>
      </c>
      <c r="H47" s="539">
        <v>0</v>
      </c>
      <c r="I47" s="539">
        <f t="shared" si="13"/>
        <v>92.00011431951638</v>
      </c>
      <c r="J47" s="539">
        <f t="shared" si="13"/>
        <v>95.251767820013</v>
      </c>
      <c r="K47" s="539">
        <v>0</v>
      </c>
      <c r="L47" s="539">
        <f>+L44/L45*100</f>
        <v>43.04773901743817</v>
      </c>
      <c r="M47" s="539">
        <f>+M44/M45*100</f>
        <v>101.64962989442054</v>
      </c>
      <c r="N47" s="539">
        <f>+N44/N45*100</f>
        <v>108.52075318554861</v>
      </c>
      <c r="O47" s="539">
        <f>+O44/O45*100</f>
        <v>125.32657481080085</v>
      </c>
      <c r="P47" s="540">
        <f>+P44/P45*100</f>
        <v>113.4041444981722</v>
      </c>
    </row>
    <row r="48" spans="1:16" s="70" customFormat="1" ht="34.5" thickBot="1">
      <c r="A48" s="511" t="s">
        <v>112</v>
      </c>
      <c r="B48" s="537"/>
      <c r="C48" s="534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880"/>
    </row>
    <row r="49" spans="1:16" s="65" customFormat="1" ht="20.25">
      <c r="A49" s="512" t="s">
        <v>193</v>
      </c>
      <c r="B49" s="766">
        <v>38.37</v>
      </c>
      <c r="C49" s="768">
        <v>15438.02884197724</v>
      </c>
      <c r="D49" s="768">
        <v>12442.485448701244</v>
      </c>
      <c r="E49" s="768">
        <v>742.515854400139</v>
      </c>
      <c r="F49" s="768">
        <v>134.46703153505342</v>
      </c>
      <c r="G49" s="768">
        <v>19.15993397619668</v>
      </c>
      <c r="H49" s="768" t="s">
        <v>129</v>
      </c>
      <c r="I49" s="768">
        <v>9.590826166275734</v>
      </c>
      <c r="J49" s="768">
        <v>47.80644600816611</v>
      </c>
      <c r="K49" s="768" t="s">
        <v>129</v>
      </c>
      <c r="L49" s="768">
        <v>0</v>
      </c>
      <c r="M49" s="768">
        <v>13396.025540787074</v>
      </c>
      <c r="N49" s="768">
        <v>1105.0734080444793</v>
      </c>
      <c r="O49" s="768">
        <v>936.9298931456867</v>
      </c>
      <c r="P49" s="770">
        <v>2042.003301190166</v>
      </c>
    </row>
    <row r="50" spans="1:16" s="65" customFormat="1" ht="20.25">
      <c r="A50" s="446" t="s">
        <v>194</v>
      </c>
      <c r="B50" s="870">
        <v>38.99</v>
      </c>
      <c r="C50" s="871">
        <v>15553.496623065743</v>
      </c>
      <c r="D50" s="871">
        <v>13018.632982816107</v>
      </c>
      <c r="E50" s="871">
        <v>777.2634008720185</v>
      </c>
      <c r="F50" s="871">
        <v>130.84979054458407</v>
      </c>
      <c r="G50" s="871">
        <v>19.030520646319566</v>
      </c>
      <c r="H50" s="871" t="s">
        <v>129</v>
      </c>
      <c r="I50" s="871">
        <v>41.98939899119433</v>
      </c>
      <c r="J50" s="871">
        <v>69.30836966743608</v>
      </c>
      <c r="K50" s="871"/>
      <c r="L50" s="871">
        <v>0</v>
      </c>
      <c r="M50" s="871">
        <v>14057.07446353766</v>
      </c>
      <c r="N50" s="871">
        <v>1051.863725741643</v>
      </c>
      <c r="O50" s="871">
        <v>444.55843378644096</v>
      </c>
      <c r="P50" s="872">
        <v>1496.422159528084</v>
      </c>
    </row>
    <row r="51" spans="1:16" s="67" customFormat="1" ht="20.25">
      <c r="A51" s="447" t="s">
        <v>195</v>
      </c>
      <c r="B51" s="518">
        <f aca="true" t="shared" si="14" ref="B51:G51">B49-B50</f>
        <v>-0.6200000000000045</v>
      </c>
      <c r="C51" s="519">
        <f t="shared" si="14"/>
        <v>-115.4677810885023</v>
      </c>
      <c r="D51" s="519">
        <f t="shared" si="14"/>
        <v>-576.1475341148634</v>
      </c>
      <c r="E51" s="519">
        <f t="shared" si="14"/>
        <v>-34.747546471879446</v>
      </c>
      <c r="F51" s="519">
        <f t="shared" si="14"/>
        <v>3.617240990469355</v>
      </c>
      <c r="G51" s="519">
        <f t="shared" si="14"/>
        <v>0.12941332987711363</v>
      </c>
      <c r="H51" s="519">
        <v>0</v>
      </c>
      <c r="I51" s="519">
        <f>I49-I50</f>
        <v>-32.398572824918595</v>
      </c>
      <c r="J51" s="519">
        <f>J49-J50</f>
        <v>-21.50192365926997</v>
      </c>
      <c r="K51" s="519">
        <v>0</v>
      </c>
      <c r="L51" s="519">
        <f>L49-L50</f>
        <v>0</v>
      </c>
      <c r="M51" s="519">
        <f>M49-M50</f>
        <v>-661.0489227505859</v>
      </c>
      <c r="N51" s="519">
        <f>N49-N50</f>
        <v>53.2096823028362</v>
      </c>
      <c r="O51" s="519">
        <f>O49-O50</f>
        <v>492.37145935924576</v>
      </c>
      <c r="P51" s="522">
        <f>P49-P50</f>
        <v>545.581141662082</v>
      </c>
    </row>
    <row r="52" spans="1:16" s="67" customFormat="1" ht="21" thickBot="1">
      <c r="A52" s="764" t="s">
        <v>196</v>
      </c>
      <c r="B52" s="518">
        <f>+B49/B50*100</f>
        <v>98.4098486791485</v>
      </c>
      <c r="C52" s="519">
        <f aca="true" t="shared" si="15" ref="C52:J52">+C49/C50*100</f>
        <v>99.25760885872272</v>
      </c>
      <c r="D52" s="519">
        <f t="shared" si="15"/>
        <v>95.57443907608926</v>
      </c>
      <c r="E52" s="519">
        <f t="shared" si="15"/>
        <v>95.52950178370732</v>
      </c>
      <c r="F52" s="519">
        <f t="shared" si="15"/>
        <v>102.7644224537271</v>
      </c>
      <c r="G52" s="519">
        <f t="shared" si="15"/>
        <v>100.68003042209011</v>
      </c>
      <c r="H52" s="519">
        <v>0</v>
      </c>
      <c r="I52" s="519">
        <f t="shared" si="15"/>
        <v>22.841065594406444</v>
      </c>
      <c r="J52" s="519">
        <f t="shared" si="15"/>
        <v>68.97643998489195</v>
      </c>
      <c r="K52" s="519">
        <v>0</v>
      </c>
      <c r="L52" s="519">
        <v>0</v>
      </c>
      <c r="M52" s="519">
        <f>+M49/M50*100</f>
        <v>95.29739331988839</v>
      </c>
      <c r="N52" s="519">
        <f>+N49/N50*100</f>
        <v>105.05860987508808</v>
      </c>
      <c r="O52" s="519">
        <f>+O49/O50*100</f>
        <v>210.75517231009803</v>
      </c>
      <c r="P52" s="522">
        <f>+P49/P50*100</f>
        <v>136.45903919480435</v>
      </c>
    </row>
    <row r="53" spans="1:16" s="159" customFormat="1" ht="34.5" hidden="1" thickBot="1">
      <c r="A53" s="510" t="s">
        <v>57</v>
      </c>
      <c r="B53" s="836"/>
      <c r="C53" s="821"/>
      <c r="D53" s="822"/>
      <c r="E53" s="822"/>
      <c r="F53" s="822"/>
      <c r="G53" s="822"/>
      <c r="H53" s="822"/>
      <c r="I53" s="822"/>
      <c r="J53" s="822"/>
      <c r="K53" s="822"/>
      <c r="L53" s="822"/>
      <c r="M53" s="822"/>
      <c r="N53" s="822"/>
      <c r="O53" s="822"/>
      <c r="P53" s="873"/>
    </row>
    <row r="54" spans="1:16" s="162" customFormat="1" ht="21" hidden="1" thickBot="1">
      <c r="A54" s="509" t="s">
        <v>120</v>
      </c>
      <c r="B54" s="548">
        <v>2.306</v>
      </c>
      <c r="C54" s="525">
        <v>15964</v>
      </c>
      <c r="D54" s="526">
        <v>11754</v>
      </c>
      <c r="E54" s="526">
        <v>1758</v>
      </c>
      <c r="F54" s="526">
        <v>0</v>
      </c>
      <c r="G54" s="526">
        <v>0</v>
      </c>
      <c r="H54" s="526">
        <v>0</v>
      </c>
      <c r="I54" s="526">
        <v>0</v>
      </c>
      <c r="J54" s="526">
        <v>0</v>
      </c>
      <c r="K54" s="526"/>
      <c r="L54" s="526">
        <v>13512</v>
      </c>
      <c r="M54" s="526">
        <v>1752</v>
      </c>
      <c r="N54" s="526">
        <v>699</v>
      </c>
      <c r="O54" s="526">
        <v>2452</v>
      </c>
      <c r="P54" s="838"/>
    </row>
    <row r="55" spans="1:16" s="162" customFormat="1" ht="21" hidden="1" thickBot="1">
      <c r="A55" s="508" t="s">
        <v>116</v>
      </c>
      <c r="B55" s="548">
        <v>2.216</v>
      </c>
      <c r="C55" s="525">
        <v>13802</v>
      </c>
      <c r="D55" s="526">
        <v>9704</v>
      </c>
      <c r="E55" s="526">
        <v>1426</v>
      </c>
      <c r="F55" s="526">
        <v>0</v>
      </c>
      <c r="G55" s="526">
        <v>0</v>
      </c>
      <c r="H55" s="526">
        <v>0</v>
      </c>
      <c r="I55" s="526">
        <v>0</v>
      </c>
      <c r="J55" s="526">
        <v>0</v>
      </c>
      <c r="K55" s="526"/>
      <c r="L55" s="526">
        <v>11130</v>
      </c>
      <c r="M55" s="526">
        <v>1281</v>
      </c>
      <c r="N55" s="526">
        <v>1391</v>
      </c>
      <c r="O55" s="526">
        <v>2672</v>
      </c>
      <c r="P55" s="838"/>
    </row>
    <row r="56" spans="1:16" s="165" customFormat="1" ht="21" hidden="1" thickBot="1">
      <c r="A56" s="507" t="s">
        <v>118</v>
      </c>
      <c r="B56" s="548">
        <f aca="true" t="shared" si="16" ref="B56:O56">+B54-B55</f>
        <v>0.08999999999999986</v>
      </c>
      <c r="C56" s="525">
        <f t="shared" si="16"/>
        <v>2162</v>
      </c>
      <c r="D56" s="526">
        <f t="shared" si="16"/>
        <v>2050</v>
      </c>
      <c r="E56" s="526">
        <f t="shared" si="16"/>
        <v>332</v>
      </c>
      <c r="F56" s="526">
        <f t="shared" si="16"/>
        <v>0</v>
      </c>
      <c r="G56" s="526">
        <f t="shared" si="16"/>
        <v>0</v>
      </c>
      <c r="H56" s="526">
        <f t="shared" si="16"/>
        <v>0</v>
      </c>
      <c r="I56" s="526">
        <f t="shared" si="16"/>
        <v>0</v>
      </c>
      <c r="J56" s="526">
        <f t="shared" si="16"/>
        <v>0</v>
      </c>
      <c r="K56" s="526"/>
      <c r="L56" s="526">
        <f t="shared" si="16"/>
        <v>2382</v>
      </c>
      <c r="M56" s="526">
        <f t="shared" si="16"/>
        <v>471</v>
      </c>
      <c r="N56" s="526">
        <f t="shared" si="16"/>
        <v>-692</v>
      </c>
      <c r="O56" s="526">
        <f t="shared" si="16"/>
        <v>-220</v>
      </c>
      <c r="P56" s="838"/>
    </row>
    <row r="57" spans="1:16" s="165" customFormat="1" ht="21" hidden="1" thickBot="1">
      <c r="A57" s="815" t="s">
        <v>119</v>
      </c>
      <c r="B57" s="549">
        <f aca="true" t="shared" si="17" ref="B57:O57">+B54/B55*100</f>
        <v>104.06137184115522</v>
      </c>
      <c r="C57" s="541">
        <f t="shared" si="17"/>
        <v>115.66439646428054</v>
      </c>
      <c r="D57" s="539">
        <f t="shared" si="17"/>
        <v>121.12530915086562</v>
      </c>
      <c r="E57" s="539">
        <f t="shared" si="17"/>
        <v>123.28190743338008</v>
      </c>
      <c r="F57" s="539" t="e">
        <f t="shared" si="17"/>
        <v>#DIV/0!</v>
      </c>
      <c r="G57" s="539" t="e">
        <f t="shared" si="17"/>
        <v>#DIV/0!</v>
      </c>
      <c r="H57" s="539" t="e">
        <f t="shared" si="17"/>
        <v>#DIV/0!</v>
      </c>
      <c r="I57" s="539" t="e">
        <f t="shared" si="17"/>
        <v>#DIV/0!</v>
      </c>
      <c r="J57" s="539" t="e">
        <f t="shared" si="17"/>
        <v>#DIV/0!</v>
      </c>
      <c r="K57" s="539"/>
      <c r="L57" s="539">
        <f t="shared" si="17"/>
        <v>121.40161725067384</v>
      </c>
      <c r="M57" s="539">
        <f t="shared" si="17"/>
        <v>136.76814988290397</v>
      </c>
      <c r="N57" s="539">
        <f t="shared" si="17"/>
        <v>50.25161754133717</v>
      </c>
      <c r="O57" s="539">
        <f t="shared" si="17"/>
        <v>91.76646706586826</v>
      </c>
      <c r="P57" s="877"/>
    </row>
    <row r="58" spans="1:16" s="70" customFormat="1" ht="34.5" thickBot="1">
      <c r="A58" s="511" t="s">
        <v>58</v>
      </c>
      <c r="B58" s="537"/>
      <c r="C58" s="534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880"/>
    </row>
    <row r="59" spans="1:16" s="65" customFormat="1" ht="20.25">
      <c r="A59" s="512" t="s">
        <v>193</v>
      </c>
      <c r="B59" s="766">
        <v>281.551</v>
      </c>
      <c r="C59" s="768">
        <v>17518.936770484448</v>
      </c>
      <c r="D59" s="768">
        <v>13515.659093142387</v>
      </c>
      <c r="E59" s="768">
        <v>1079.7718116196834</v>
      </c>
      <c r="F59" s="768">
        <v>318.7794277650112</v>
      </c>
      <c r="G59" s="768">
        <v>1.7806128670590173</v>
      </c>
      <c r="H59" s="768" t="s">
        <v>129</v>
      </c>
      <c r="I59" s="768">
        <v>39.90751231570835</v>
      </c>
      <c r="J59" s="768">
        <v>43.319564365485</v>
      </c>
      <c r="K59" s="768" t="s">
        <v>129</v>
      </c>
      <c r="L59" s="768">
        <v>68.57076219465272</v>
      </c>
      <c r="M59" s="768">
        <v>15067.788784269987</v>
      </c>
      <c r="N59" s="768">
        <v>1601.3824612000435</v>
      </c>
      <c r="O59" s="768">
        <v>849.7655250144139</v>
      </c>
      <c r="P59" s="770">
        <v>2451.147986214458</v>
      </c>
    </row>
    <row r="60" spans="1:16" s="65" customFormat="1" ht="20.25">
      <c r="A60" s="446" t="s">
        <v>194</v>
      </c>
      <c r="B60" s="870">
        <v>287.74600000000004</v>
      </c>
      <c r="C60" s="871">
        <v>17205.84763414029</v>
      </c>
      <c r="D60" s="871">
        <v>13476.605524779956</v>
      </c>
      <c r="E60" s="871">
        <v>969.3369615332043</v>
      </c>
      <c r="F60" s="871">
        <v>289.0952437218936</v>
      </c>
      <c r="G60" s="871">
        <v>1.3096040721098927</v>
      </c>
      <c r="H60" s="871" t="s">
        <v>129</v>
      </c>
      <c r="I60" s="871">
        <v>36.650958368375804</v>
      </c>
      <c r="J60" s="871">
        <v>40.25830651570019</v>
      </c>
      <c r="K60" s="871"/>
      <c r="L60" s="871">
        <v>84.10426788440729</v>
      </c>
      <c r="M60" s="871">
        <v>14897.36086687565</v>
      </c>
      <c r="N60" s="871">
        <v>1551.3102991295564</v>
      </c>
      <c r="O60" s="871">
        <v>757.1764681350913</v>
      </c>
      <c r="P60" s="872">
        <v>2308.486767264648</v>
      </c>
    </row>
    <row r="61" spans="1:16" s="67" customFormat="1" ht="20.25">
      <c r="A61" s="447" t="s">
        <v>195</v>
      </c>
      <c r="B61" s="518">
        <f>B59-B60</f>
        <v>-6.19500000000005</v>
      </c>
      <c r="C61" s="519">
        <f aca="true" t="shared" si="18" ref="C61:J61">C59-C60</f>
        <v>313.08913634415876</v>
      </c>
      <c r="D61" s="519">
        <f t="shared" si="18"/>
        <v>39.05356836243118</v>
      </c>
      <c r="E61" s="519">
        <f t="shared" si="18"/>
        <v>110.43485008647906</v>
      </c>
      <c r="F61" s="519">
        <f t="shared" si="18"/>
        <v>29.68418404311757</v>
      </c>
      <c r="G61" s="519">
        <f t="shared" si="18"/>
        <v>0.4710087949491246</v>
      </c>
      <c r="H61" s="519">
        <v>0</v>
      </c>
      <c r="I61" s="519">
        <f t="shared" si="18"/>
        <v>3.2565539473325487</v>
      </c>
      <c r="J61" s="519">
        <f t="shared" si="18"/>
        <v>3.061257849784809</v>
      </c>
      <c r="K61" s="519">
        <v>0</v>
      </c>
      <c r="L61" s="519">
        <f>L59-L60</f>
        <v>-15.533505689754577</v>
      </c>
      <c r="M61" s="519">
        <f>M59-M60</f>
        <v>170.42791739433778</v>
      </c>
      <c r="N61" s="519">
        <f>N59-N60</f>
        <v>50.07216207048714</v>
      </c>
      <c r="O61" s="519">
        <f>O59-O60</f>
        <v>92.58905687932258</v>
      </c>
      <c r="P61" s="522">
        <f>P59-P60</f>
        <v>142.66121894981006</v>
      </c>
    </row>
    <row r="62" spans="1:16" s="67" customFormat="1" ht="21" thickBot="1">
      <c r="A62" s="764" t="s">
        <v>196</v>
      </c>
      <c r="B62" s="538">
        <f>+B59/B60*100</f>
        <v>97.84705955947257</v>
      </c>
      <c r="C62" s="539">
        <f aca="true" t="shared" si="19" ref="C62:J62">+C59/C60*100</f>
        <v>101.81966702833587</v>
      </c>
      <c r="D62" s="539">
        <f t="shared" si="19"/>
        <v>100.28978787195797</v>
      </c>
      <c r="E62" s="539">
        <f t="shared" si="19"/>
        <v>111.39282359684333</v>
      </c>
      <c r="F62" s="539">
        <f t="shared" si="19"/>
        <v>110.26796001931925</v>
      </c>
      <c r="G62" s="539">
        <f t="shared" si="19"/>
        <v>135.96573994995953</v>
      </c>
      <c r="H62" s="539">
        <v>0</v>
      </c>
      <c r="I62" s="539">
        <f t="shared" si="19"/>
        <v>108.8853173076709</v>
      </c>
      <c r="J62" s="539">
        <f t="shared" si="19"/>
        <v>107.60404029561195</v>
      </c>
      <c r="K62" s="539">
        <v>0</v>
      </c>
      <c r="L62" s="539">
        <f>+L59/L60*100</f>
        <v>81.53065702788854</v>
      </c>
      <c r="M62" s="539">
        <f>+M59/M60*100</f>
        <v>101.14401415738867</v>
      </c>
      <c r="N62" s="539">
        <f>+N59/N60*100</f>
        <v>103.22773349075183</v>
      </c>
      <c r="O62" s="539">
        <f>+O59/O60*100</f>
        <v>112.22820052865184</v>
      </c>
      <c r="P62" s="540">
        <f>+P59/P60*100</f>
        <v>106.17985864042232</v>
      </c>
    </row>
    <row r="63" spans="1:16" s="151" customFormat="1" ht="34.5" thickBot="1">
      <c r="A63" s="505" t="s">
        <v>99</v>
      </c>
      <c r="B63" s="53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881"/>
    </row>
    <row r="64" spans="1:16" s="152" customFormat="1" ht="20.25">
      <c r="A64" s="512" t="s">
        <v>193</v>
      </c>
      <c r="B64" s="766">
        <v>155.38400000000001</v>
      </c>
      <c r="C64" s="768">
        <v>16966.264222828602</v>
      </c>
      <c r="D64" s="768">
        <v>13372.564099263756</v>
      </c>
      <c r="E64" s="768">
        <v>957.6586606943658</v>
      </c>
      <c r="F64" s="768">
        <v>297.04688599426794</v>
      </c>
      <c r="G64" s="768">
        <v>20.492242873569136</v>
      </c>
      <c r="H64" s="768" t="s">
        <v>129</v>
      </c>
      <c r="I64" s="768">
        <v>50.03947210351987</v>
      </c>
      <c r="J64" s="768">
        <v>56.56309529938731</v>
      </c>
      <c r="K64" s="768" t="s">
        <v>129</v>
      </c>
      <c r="L64" s="768">
        <v>0</v>
      </c>
      <c r="M64" s="768">
        <v>14754.364456228868</v>
      </c>
      <c r="N64" s="768">
        <v>1915.6444678988823</v>
      </c>
      <c r="O64" s="768">
        <v>296.2552987008529</v>
      </c>
      <c r="P64" s="770">
        <v>2211.899766599735</v>
      </c>
    </row>
    <row r="65" spans="1:16" s="152" customFormat="1" ht="20.25">
      <c r="A65" s="446" t="s">
        <v>194</v>
      </c>
      <c r="B65" s="870">
        <v>155.834</v>
      </c>
      <c r="C65" s="871">
        <v>16406.201470795848</v>
      </c>
      <c r="D65" s="871">
        <v>13162.355455163826</v>
      </c>
      <c r="E65" s="871">
        <v>814.7719154142657</v>
      </c>
      <c r="F65" s="871">
        <v>283.439429136132</v>
      </c>
      <c r="G65" s="871">
        <v>17.641635757707988</v>
      </c>
      <c r="H65" s="871" t="s">
        <v>129</v>
      </c>
      <c r="I65" s="871">
        <v>45.48857544994459</v>
      </c>
      <c r="J65" s="871">
        <v>78.42747196803437</v>
      </c>
      <c r="K65" s="871"/>
      <c r="L65" s="871">
        <v>0</v>
      </c>
      <c r="M65" s="871">
        <v>14402.124482889913</v>
      </c>
      <c r="N65" s="871">
        <v>1793.7655881686067</v>
      </c>
      <c r="O65" s="871">
        <v>210.3113997373273</v>
      </c>
      <c r="P65" s="872">
        <v>2004.0769879059344</v>
      </c>
    </row>
    <row r="66" spans="1:16" s="153" customFormat="1" ht="20.25">
      <c r="A66" s="447" t="s">
        <v>195</v>
      </c>
      <c r="B66" s="518">
        <f>B64-B65</f>
        <v>-0.44999999999998863</v>
      </c>
      <c r="C66" s="519">
        <f aca="true" t="shared" si="20" ref="C66:J66">C64-C65</f>
        <v>560.0627520327544</v>
      </c>
      <c r="D66" s="519">
        <f t="shared" si="20"/>
        <v>210.2086440999301</v>
      </c>
      <c r="E66" s="519">
        <f t="shared" si="20"/>
        <v>142.88674528010017</v>
      </c>
      <c r="F66" s="519">
        <f t="shared" si="20"/>
        <v>13.607456858135947</v>
      </c>
      <c r="G66" s="519">
        <f t="shared" si="20"/>
        <v>2.8506071158611483</v>
      </c>
      <c r="H66" s="519">
        <v>0</v>
      </c>
      <c r="I66" s="519">
        <f t="shared" si="20"/>
        <v>4.550896653575279</v>
      </c>
      <c r="J66" s="519">
        <f t="shared" si="20"/>
        <v>-21.86437666864706</v>
      </c>
      <c r="K66" s="519">
        <v>0</v>
      </c>
      <c r="L66" s="519">
        <f>L64-L65</f>
        <v>0</v>
      </c>
      <c r="M66" s="519">
        <f>M64-M65</f>
        <v>352.2399733389557</v>
      </c>
      <c r="N66" s="519">
        <f>N64-N65</f>
        <v>121.87887973027568</v>
      </c>
      <c r="O66" s="519">
        <f>O64-O65</f>
        <v>85.94389896352561</v>
      </c>
      <c r="P66" s="522">
        <f>P64-P65</f>
        <v>207.8227786938005</v>
      </c>
    </row>
    <row r="67" spans="1:16" s="153" customFormat="1" ht="21" thickBot="1">
      <c r="A67" s="764" t="s">
        <v>196</v>
      </c>
      <c r="B67" s="538">
        <f>+B64/B65*100</f>
        <v>99.7112311818987</v>
      </c>
      <c r="C67" s="539">
        <f aca="true" t="shared" si="21" ref="C67:J67">+C64/C65*100</f>
        <v>103.41372591961462</v>
      </c>
      <c r="D67" s="539">
        <f t="shared" si="21"/>
        <v>101.59704427384584</v>
      </c>
      <c r="E67" s="539">
        <f t="shared" si="21"/>
        <v>117.53702386850806</v>
      </c>
      <c r="F67" s="539">
        <f t="shared" si="21"/>
        <v>104.80083413221965</v>
      </c>
      <c r="G67" s="539">
        <f t="shared" si="21"/>
        <v>116.15840591548128</v>
      </c>
      <c r="H67" s="539">
        <v>0</v>
      </c>
      <c r="I67" s="539">
        <f t="shared" si="21"/>
        <v>110.0044826828729</v>
      </c>
      <c r="J67" s="539">
        <f t="shared" si="21"/>
        <v>72.12153328420608</v>
      </c>
      <c r="K67" s="539">
        <v>0</v>
      </c>
      <c r="L67" s="539">
        <v>0</v>
      </c>
      <c r="M67" s="539">
        <f>+M64/M65*100</f>
        <v>102.44575009581001</v>
      </c>
      <c r="N67" s="539">
        <f>+N64/N65*100</f>
        <v>106.79458233194848</v>
      </c>
      <c r="O67" s="539">
        <f>+O64/O65*100</f>
        <v>140.86506916451842</v>
      </c>
      <c r="P67" s="540">
        <f>+P64/P65*100</f>
        <v>110.36999975290146</v>
      </c>
    </row>
    <row r="68" spans="1:16" s="151" customFormat="1" ht="34.5" thickBot="1">
      <c r="A68" s="505" t="s">
        <v>111</v>
      </c>
      <c r="B68" s="53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881"/>
    </row>
    <row r="69" spans="1:16" s="152" customFormat="1" ht="20.25">
      <c r="A69" s="512" t="s">
        <v>193</v>
      </c>
      <c r="B69" s="766">
        <v>132.75399999999996</v>
      </c>
      <c r="C69" s="768">
        <v>13565.701723990747</v>
      </c>
      <c r="D69" s="768">
        <v>11546.887476083588</v>
      </c>
      <c r="E69" s="768">
        <v>529.7906905504418</v>
      </c>
      <c r="F69" s="768">
        <v>162.88649180690103</v>
      </c>
      <c r="G69" s="768">
        <v>0</v>
      </c>
      <c r="H69" s="768" t="s">
        <v>129</v>
      </c>
      <c r="I69" s="768">
        <v>54.590947667615815</v>
      </c>
      <c r="J69" s="768">
        <v>17.16709101044037</v>
      </c>
      <c r="K69" s="768" t="s">
        <v>129</v>
      </c>
      <c r="L69" s="768">
        <v>0</v>
      </c>
      <c r="M69" s="768">
        <v>12311.322697118989</v>
      </c>
      <c r="N69" s="768">
        <v>782.497451426448</v>
      </c>
      <c r="O69" s="768">
        <v>471.88157544531003</v>
      </c>
      <c r="P69" s="770">
        <v>1254.379026871758</v>
      </c>
    </row>
    <row r="70" spans="1:16" s="65" customFormat="1" ht="20.25">
      <c r="A70" s="446" t="s">
        <v>194</v>
      </c>
      <c r="B70" s="870">
        <v>132.207</v>
      </c>
      <c r="C70" s="871">
        <v>13203.65285751385</v>
      </c>
      <c r="D70" s="871">
        <v>11470.1780793251</v>
      </c>
      <c r="E70" s="871">
        <v>423.95637144780545</v>
      </c>
      <c r="F70" s="871">
        <v>165.09715824426846</v>
      </c>
      <c r="G70" s="871">
        <v>0</v>
      </c>
      <c r="H70" s="871" t="s">
        <v>129</v>
      </c>
      <c r="I70" s="871">
        <v>9.424614430400812</v>
      </c>
      <c r="J70" s="871">
        <v>17.381833034559445</v>
      </c>
      <c r="K70" s="871"/>
      <c r="L70" s="871">
        <v>0</v>
      </c>
      <c r="M70" s="871">
        <v>12086.038056482133</v>
      </c>
      <c r="N70" s="871">
        <v>734.8879660935759</v>
      </c>
      <c r="O70" s="871">
        <v>382.72683493814003</v>
      </c>
      <c r="P70" s="872">
        <v>1117.6148010317158</v>
      </c>
    </row>
    <row r="71" spans="1:16" s="67" customFormat="1" ht="20.25">
      <c r="A71" s="447" t="s">
        <v>195</v>
      </c>
      <c r="B71" s="518">
        <f>B69-B70</f>
        <v>0.5469999999999686</v>
      </c>
      <c r="C71" s="519">
        <f aca="true" t="shared" si="22" ref="C71:J71">C69-C70</f>
        <v>362.04886647689636</v>
      </c>
      <c r="D71" s="519">
        <f t="shared" si="22"/>
        <v>76.70939675848786</v>
      </c>
      <c r="E71" s="519">
        <f t="shared" si="22"/>
        <v>105.83431910263636</v>
      </c>
      <c r="F71" s="519">
        <f t="shared" si="22"/>
        <v>-2.210666437367422</v>
      </c>
      <c r="G71" s="519">
        <f t="shared" si="22"/>
        <v>0</v>
      </c>
      <c r="H71" s="519">
        <v>0</v>
      </c>
      <c r="I71" s="519">
        <f t="shared" si="22"/>
        <v>45.166333237215</v>
      </c>
      <c r="J71" s="519">
        <f t="shared" si="22"/>
        <v>-0.21474202411907584</v>
      </c>
      <c r="K71" s="519">
        <v>0</v>
      </c>
      <c r="L71" s="519">
        <f>L69-L70</f>
        <v>0</v>
      </c>
      <c r="M71" s="519">
        <f>M69-M70</f>
        <v>225.28464063685533</v>
      </c>
      <c r="N71" s="519">
        <f>N69-N70</f>
        <v>47.60948533287217</v>
      </c>
      <c r="O71" s="519">
        <f>O69-O70</f>
        <v>89.15474050717</v>
      </c>
      <c r="P71" s="522">
        <f>P69-P70</f>
        <v>136.76422584004217</v>
      </c>
    </row>
    <row r="72" spans="1:16" s="67" customFormat="1" ht="21" thickBot="1">
      <c r="A72" s="764" t="s">
        <v>196</v>
      </c>
      <c r="B72" s="538">
        <f>+B69/B70*100</f>
        <v>100.41374511183218</v>
      </c>
      <c r="C72" s="539">
        <f aca="true" t="shared" si="23" ref="C72:J72">+C69/C70*100</f>
        <v>102.74203563501645</v>
      </c>
      <c r="D72" s="539">
        <f t="shared" si="23"/>
        <v>100.66877250054867</v>
      </c>
      <c r="E72" s="539">
        <f t="shared" si="23"/>
        <v>124.96349299839828</v>
      </c>
      <c r="F72" s="539">
        <f t="shared" si="23"/>
        <v>98.66099061856859</v>
      </c>
      <c r="G72" s="539">
        <v>0</v>
      </c>
      <c r="H72" s="539">
        <v>0</v>
      </c>
      <c r="I72" s="539">
        <f t="shared" si="23"/>
        <v>579.2379950475508</v>
      </c>
      <c r="J72" s="539">
        <f t="shared" si="23"/>
        <v>98.76456054035202</v>
      </c>
      <c r="K72" s="539">
        <v>0</v>
      </c>
      <c r="L72" s="539">
        <v>0</v>
      </c>
      <c r="M72" s="539">
        <f>+M69/M70*100</f>
        <v>101.8640073743275</v>
      </c>
      <c r="N72" s="539">
        <f>+N69/N70*100</f>
        <v>106.47846849172788</v>
      </c>
      <c r="O72" s="539">
        <f>+O69/O70*100</f>
        <v>123.29461442691365</v>
      </c>
      <c r="P72" s="540">
        <f>+P69/P70*100</f>
        <v>112.23715234567308</v>
      </c>
    </row>
    <row r="73" spans="1:16" s="70" customFormat="1" ht="34.5" thickBot="1">
      <c r="A73" s="511" t="s">
        <v>110</v>
      </c>
      <c r="B73" s="537"/>
      <c r="C73" s="534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880"/>
    </row>
    <row r="74" spans="1:16" s="65" customFormat="1" ht="20.25">
      <c r="A74" s="512" t="s">
        <v>193</v>
      </c>
      <c r="B74" s="766">
        <v>1099.3810000000003</v>
      </c>
      <c r="C74" s="768">
        <v>15193.184316143968</v>
      </c>
      <c r="D74" s="768">
        <v>12441.932020533977</v>
      </c>
      <c r="E74" s="768">
        <v>756.0067892750553</v>
      </c>
      <c r="F74" s="768">
        <v>187.94454940249693</v>
      </c>
      <c r="G74" s="768">
        <v>4.402022592713535</v>
      </c>
      <c r="H74" s="768" t="s">
        <v>129</v>
      </c>
      <c r="I74" s="768">
        <v>10.478472279704059</v>
      </c>
      <c r="J74" s="768">
        <v>67.10427655805101</v>
      </c>
      <c r="K74" s="768" t="s">
        <v>129</v>
      </c>
      <c r="L74" s="768">
        <v>0</v>
      </c>
      <c r="M74" s="768">
        <v>13467.868130641999</v>
      </c>
      <c r="N74" s="768">
        <v>1095.0366615395385</v>
      </c>
      <c r="O74" s="768">
        <v>630.2795239624236</v>
      </c>
      <c r="P74" s="770">
        <v>1725.3161855019623</v>
      </c>
    </row>
    <row r="75" spans="1:16" s="65" customFormat="1" ht="20.25">
      <c r="A75" s="446" t="s">
        <v>194</v>
      </c>
      <c r="B75" s="870">
        <v>1121.205</v>
      </c>
      <c r="C75" s="871">
        <v>14945.170449055558</v>
      </c>
      <c r="D75" s="871">
        <v>12368.543219125846</v>
      </c>
      <c r="E75" s="871">
        <v>755.8993820636425</v>
      </c>
      <c r="F75" s="871">
        <v>184.85736328325322</v>
      </c>
      <c r="G75" s="871">
        <v>4.619434745058516</v>
      </c>
      <c r="H75" s="871" t="s">
        <v>129</v>
      </c>
      <c r="I75" s="871">
        <v>7.6123456459791035</v>
      </c>
      <c r="J75" s="871">
        <v>63.76710771000846</v>
      </c>
      <c r="K75" s="871"/>
      <c r="L75" s="871">
        <v>0</v>
      </c>
      <c r="M75" s="871">
        <v>13385.298852573784</v>
      </c>
      <c r="N75" s="871">
        <v>1033.5268751031256</v>
      </c>
      <c r="O75" s="871">
        <v>526.344721378636</v>
      </c>
      <c r="P75" s="872">
        <v>1559.8715964817611</v>
      </c>
    </row>
    <row r="76" spans="1:16" s="67" customFormat="1" ht="20.25">
      <c r="A76" s="447" t="s">
        <v>195</v>
      </c>
      <c r="B76" s="518">
        <f>B74-B75</f>
        <v>-21.823999999999614</v>
      </c>
      <c r="C76" s="519">
        <f aca="true" t="shared" si="24" ref="C76:J76">C74-C75</f>
        <v>248.01386708840982</v>
      </c>
      <c r="D76" s="519">
        <f t="shared" si="24"/>
        <v>73.38880140813126</v>
      </c>
      <c r="E76" s="519">
        <f t="shared" si="24"/>
        <v>0.10740721141280574</v>
      </c>
      <c r="F76" s="519">
        <f t="shared" si="24"/>
        <v>3.087186119243711</v>
      </c>
      <c r="G76" s="519">
        <f t="shared" si="24"/>
        <v>-0.21741215234498146</v>
      </c>
      <c r="H76" s="519">
        <v>0</v>
      </c>
      <c r="I76" s="519">
        <f t="shared" si="24"/>
        <v>2.8661266337249556</v>
      </c>
      <c r="J76" s="519">
        <f t="shared" si="24"/>
        <v>3.337168848042552</v>
      </c>
      <c r="K76" s="519">
        <v>0</v>
      </c>
      <c r="L76" s="519">
        <f>L74-L75</f>
        <v>0</v>
      </c>
      <c r="M76" s="519">
        <f>M74-M75</f>
        <v>82.56927806821477</v>
      </c>
      <c r="N76" s="519">
        <f>N74-N75</f>
        <v>61.509786436412924</v>
      </c>
      <c r="O76" s="519">
        <f>O74-O75</f>
        <v>103.93480258378759</v>
      </c>
      <c r="P76" s="522">
        <f>P74-P75</f>
        <v>165.4445890202012</v>
      </c>
    </row>
    <row r="77" spans="1:16" s="67" customFormat="1" ht="21" thickBot="1">
      <c r="A77" s="764" t="s">
        <v>196</v>
      </c>
      <c r="B77" s="538">
        <f>+B74/B75*100</f>
        <v>98.05352277237441</v>
      </c>
      <c r="C77" s="539">
        <f aca="true" t="shared" si="25" ref="C77:J77">+C74/C75*100</f>
        <v>101.65949172633279</v>
      </c>
      <c r="D77" s="539">
        <f t="shared" si="25"/>
        <v>100.5933504060094</v>
      </c>
      <c r="E77" s="539">
        <f t="shared" si="25"/>
        <v>100.01420919423423</v>
      </c>
      <c r="F77" s="539">
        <f t="shared" si="25"/>
        <v>101.67003686756762</v>
      </c>
      <c r="G77" s="539">
        <f t="shared" si="25"/>
        <v>95.29353342251342</v>
      </c>
      <c r="H77" s="539">
        <v>0</v>
      </c>
      <c r="I77" s="539">
        <f t="shared" si="25"/>
        <v>137.65103119350425</v>
      </c>
      <c r="J77" s="539">
        <f t="shared" si="25"/>
        <v>105.23337025605566</v>
      </c>
      <c r="K77" s="539">
        <v>0</v>
      </c>
      <c r="L77" s="539">
        <v>0</v>
      </c>
      <c r="M77" s="539">
        <f>+M74/M75*100</f>
        <v>100.61686540567854</v>
      </c>
      <c r="N77" s="539">
        <f>+N74/N75*100</f>
        <v>105.9514452810214</v>
      </c>
      <c r="O77" s="539">
        <f>+O74/O75*100</f>
        <v>119.74652701209862</v>
      </c>
      <c r="P77" s="540">
        <f>+P74/P75*100</f>
        <v>110.60629537670638</v>
      </c>
    </row>
    <row r="78" spans="1:16" s="70" customFormat="1" ht="34.5" thickBot="1">
      <c r="A78" s="511" t="s">
        <v>59</v>
      </c>
      <c r="B78" s="537"/>
      <c r="C78" s="534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880"/>
    </row>
    <row r="79" spans="1:16" s="65" customFormat="1" ht="20.25">
      <c r="A79" s="512" t="s">
        <v>193</v>
      </c>
      <c r="B79" s="766">
        <v>53.167</v>
      </c>
      <c r="C79" s="768">
        <v>18426.025542159612</v>
      </c>
      <c r="D79" s="768">
        <v>14948.821637481891</v>
      </c>
      <c r="E79" s="768">
        <v>677.5976326167234</v>
      </c>
      <c r="F79" s="768">
        <v>62.61716227484467</v>
      </c>
      <c r="G79" s="768">
        <v>360.3927248105028</v>
      </c>
      <c r="H79" s="768" t="s">
        <v>129</v>
      </c>
      <c r="I79" s="768">
        <v>0</v>
      </c>
      <c r="J79" s="768">
        <v>30.244324486993808</v>
      </c>
      <c r="K79" s="768" t="s">
        <v>129</v>
      </c>
      <c r="L79" s="768">
        <v>348.63731261872965</v>
      </c>
      <c r="M79" s="768">
        <v>16428.31079428969</v>
      </c>
      <c r="N79" s="768">
        <v>1214.2086883467814</v>
      </c>
      <c r="O79" s="768">
        <v>783.5060595231377</v>
      </c>
      <c r="P79" s="770">
        <v>1997.7147478699192</v>
      </c>
    </row>
    <row r="80" spans="1:16" s="65" customFormat="1" ht="20.25">
      <c r="A80" s="446" t="s">
        <v>194</v>
      </c>
      <c r="B80" s="870">
        <v>51.089</v>
      </c>
      <c r="C80" s="871">
        <v>17964.163844793737</v>
      </c>
      <c r="D80" s="871">
        <v>15088.74708841433</v>
      </c>
      <c r="E80" s="871">
        <v>852.0751368526818</v>
      </c>
      <c r="F80" s="871">
        <v>50.1151585142268</v>
      </c>
      <c r="G80" s="871">
        <v>346.35962079247327</v>
      </c>
      <c r="H80" s="871" t="s">
        <v>129</v>
      </c>
      <c r="I80" s="871">
        <v>0</v>
      </c>
      <c r="J80" s="871">
        <v>9.568269751479443</v>
      </c>
      <c r="K80" s="871"/>
      <c r="L80" s="871">
        <v>0</v>
      </c>
      <c r="M80" s="871">
        <v>16346.865274325193</v>
      </c>
      <c r="N80" s="871">
        <v>1059.3539378992214</v>
      </c>
      <c r="O80" s="871">
        <v>557.944632569307</v>
      </c>
      <c r="P80" s="872">
        <v>1617.2985704685286</v>
      </c>
    </row>
    <row r="81" spans="1:16" s="67" customFormat="1" ht="20.25">
      <c r="A81" s="447" t="s">
        <v>195</v>
      </c>
      <c r="B81" s="518">
        <f>B79-B80</f>
        <v>2.078000000000003</v>
      </c>
      <c r="C81" s="519">
        <f aca="true" t="shared" si="26" ref="C81:J81">C79-C80</f>
        <v>461.86169736587544</v>
      </c>
      <c r="D81" s="519">
        <f t="shared" si="26"/>
        <v>-139.92545093243825</v>
      </c>
      <c r="E81" s="519">
        <f t="shared" si="26"/>
        <v>-174.47750423595835</v>
      </c>
      <c r="F81" s="519">
        <f t="shared" si="26"/>
        <v>12.502003760617868</v>
      </c>
      <c r="G81" s="519">
        <f t="shared" si="26"/>
        <v>14.033104018029519</v>
      </c>
      <c r="H81" s="519">
        <v>0</v>
      </c>
      <c r="I81" s="519">
        <f t="shared" si="26"/>
        <v>0</v>
      </c>
      <c r="J81" s="519">
        <f t="shared" si="26"/>
        <v>20.676054735514363</v>
      </c>
      <c r="K81" s="519">
        <v>0</v>
      </c>
      <c r="L81" s="519">
        <f>L79-L80</f>
        <v>348.63731261872965</v>
      </c>
      <c r="M81" s="519">
        <f>M79-M80</f>
        <v>81.44551996449627</v>
      </c>
      <c r="N81" s="519">
        <f>N79-N80</f>
        <v>154.85475044756004</v>
      </c>
      <c r="O81" s="519">
        <f>O79-O80</f>
        <v>225.56142695383062</v>
      </c>
      <c r="P81" s="522">
        <f>P79-P80</f>
        <v>380.41617740139054</v>
      </c>
    </row>
    <row r="82" spans="1:16" s="67" customFormat="1" ht="21" thickBot="1">
      <c r="A82" s="764" t="s">
        <v>196</v>
      </c>
      <c r="B82" s="538">
        <f>+B79/B80*100</f>
        <v>104.06741177161425</v>
      </c>
      <c r="C82" s="539">
        <f aca="true" t="shared" si="27" ref="C82:J82">+C79/C80*100</f>
        <v>102.57101694994688</v>
      </c>
      <c r="D82" s="539">
        <f t="shared" si="27"/>
        <v>99.07265029950779</v>
      </c>
      <c r="E82" s="539">
        <f t="shared" si="27"/>
        <v>79.52322551266691</v>
      </c>
      <c r="F82" s="539">
        <f t="shared" si="27"/>
        <v>124.94655136542923</v>
      </c>
      <c r="G82" s="539">
        <f t="shared" si="27"/>
        <v>104.05159931343084</v>
      </c>
      <c r="H82" s="539">
        <v>0</v>
      </c>
      <c r="I82" s="539">
        <v>0</v>
      </c>
      <c r="J82" s="539">
        <f t="shared" si="27"/>
        <v>316.08979755527315</v>
      </c>
      <c r="K82" s="539">
        <v>0</v>
      </c>
      <c r="L82" s="539">
        <v>0</v>
      </c>
      <c r="M82" s="539">
        <f>+M79/M80*100</f>
        <v>100.49823326122602</v>
      </c>
      <c r="N82" s="539">
        <f>+N79/N80*100</f>
        <v>114.61784819100676</v>
      </c>
      <c r="O82" s="539">
        <f>+O79/O80*100</f>
        <v>140.42720617548227</v>
      </c>
      <c r="P82" s="540">
        <f>+P79/P80*100</f>
        <v>123.52170368215836</v>
      </c>
    </row>
    <row r="83" spans="1:16" s="70" customFormat="1" ht="34.5" thickBot="1">
      <c r="A83" s="511" t="s">
        <v>109</v>
      </c>
      <c r="B83" s="537"/>
      <c r="C83" s="534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880"/>
    </row>
    <row r="84" spans="1:16" s="65" customFormat="1" ht="20.25">
      <c r="A84" s="512" t="s">
        <v>193</v>
      </c>
      <c r="B84" s="766">
        <v>393.4210000000001</v>
      </c>
      <c r="C84" s="768">
        <v>17177.992108538514</v>
      </c>
      <c r="D84" s="768">
        <v>12954.147931435618</v>
      </c>
      <c r="E84" s="768">
        <v>1123.111967417431</v>
      </c>
      <c r="F84" s="768">
        <v>417.6124304498234</v>
      </c>
      <c r="G84" s="768">
        <v>48.059203753739624</v>
      </c>
      <c r="H84" s="768" t="s">
        <v>129</v>
      </c>
      <c r="I84" s="768">
        <v>20.63057132181556</v>
      </c>
      <c r="J84" s="768">
        <v>80.52866183215096</v>
      </c>
      <c r="K84" s="768" t="s">
        <v>129</v>
      </c>
      <c r="L84" s="768">
        <v>0</v>
      </c>
      <c r="M84" s="768">
        <v>14644.09076621058</v>
      </c>
      <c r="N84" s="768">
        <v>1650.0330858461202</v>
      </c>
      <c r="O84" s="768">
        <v>883.868256481818</v>
      </c>
      <c r="P84" s="770">
        <v>2533.901342327938</v>
      </c>
    </row>
    <row r="85" spans="1:16" s="65" customFormat="1" ht="20.25">
      <c r="A85" s="446" t="s">
        <v>194</v>
      </c>
      <c r="B85" s="870">
        <v>400.0680000000001</v>
      </c>
      <c r="C85" s="871">
        <v>16418.11183765426</v>
      </c>
      <c r="D85" s="871">
        <v>12746.243555262266</v>
      </c>
      <c r="E85" s="871">
        <v>1000.0608229934234</v>
      </c>
      <c r="F85" s="871">
        <v>397.3536998710217</v>
      </c>
      <c r="G85" s="871">
        <v>20.858953977823763</v>
      </c>
      <c r="H85" s="871" t="s">
        <v>129</v>
      </c>
      <c r="I85" s="871">
        <v>23.356446070834618</v>
      </c>
      <c r="J85" s="871">
        <v>100.19879953741196</v>
      </c>
      <c r="K85" s="871"/>
      <c r="L85" s="871">
        <v>0</v>
      </c>
      <c r="M85" s="871">
        <v>14288.072277712785</v>
      </c>
      <c r="N85" s="871">
        <v>1477.0318212570521</v>
      </c>
      <c r="O85" s="871">
        <v>653.0077386844234</v>
      </c>
      <c r="P85" s="872">
        <v>2130.039559941476</v>
      </c>
    </row>
    <row r="86" spans="1:16" s="67" customFormat="1" ht="20.25">
      <c r="A86" s="447" t="s">
        <v>195</v>
      </c>
      <c r="B86" s="518">
        <f>B84-B85</f>
        <v>-6.646999999999991</v>
      </c>
      <c r="C86" s="519">
        <f aca="true" t="shared" si="28" ref="C86:J86">C84-C85</f>
        <v>759.8802708842522</v>
      </c>
      <c r="D86" s="519">
        <f t="shared" si="28"/>
        <v>207.90437617335192</v>
      </c>
      <c r="E86" s="519">
        <f t="shared" si="28"/>
        <v>123.0511444240077</v>
      </c>
      <c r="F86" s="519">
        <f t="shared" si="28"/>
        <v>20.258730578801703</v>
      </c>
      <c r="G86" s="519">
        <f t="shared" si="28"/>
        <v>27.20024977591586</v>
      </c>
      <c r="H86" s="519">
        <v>0</v>
      </c>
      <c r="I86" s="519">
        <f t="shared" si="28"/>
        <v>-2.7258747490190594</v>
      </c>
      <c r="J86" s="519">
        <f t="shared" si="28"/>
        <v>-19.670137705261</v>
      </c>
      <c r="K86" s="519">
        <v>0</v>
      </c>
      <c r="L86" s="519">
        <f>L84-L85</f>
        <v>0</v>
      </c>
      <c r="M86" s="519">
        <f>M84-M85</f>
        <v>356.01848849779526</v>
      </c>
      <c r="N86" s="519">
        <f>N84-N85</f>
        <v>173.00126458906811</v>
      </c>
      <c r="O86" s="519">
        <f>O84-O85</f>
        <v>230.86051779739455</v>
      </c>
      <c r="P86" s="522">
        <f>P84-P85</f>
        <v>403.861782386462</v>
      </c>
    </row>
    <row r="87" spans="1:16" s="67" customFormat="1" ht="21" thickBot="1">
      <c r="A87" s="764" t="s">
        <v>196</v>
      </c>
      <c r="B87" s="538">
        <f>+B84/B85*100</f>
        <v>98.3385324494836</v>
      </c>
      <c r="C87" s="539">
        <f aca="true" t="shared" si="29" ref="C87:J87">+C84/C85*100</f>
        <v>104.62830487694387</v>
      </c>
      <c r="D87" s="539">
        <f t="shared" si="29"/>
        <v>101.63110311890688</v>
      </c>
      <c r="E87" s="539">
        <f t="shared" si="29"/>
        <v>112.30436605402518</v>
      </c>
      <c r="F87" s="539">
        <f t="shared" si="29"/>
        <v>105.09841246863377</v>
      </c>
      <c r="G87" s="539">
        <f t="shared" si="29"/>
        <v>230.40083316178684</v>
      </c>
      <c r="H87" s="539">
        <v>0</v>
      </c>
      <c r="I87" s="539">
        <f t="shared" si="29"/>
        <v>88.32924007037663</v>
      </c>
      <c r="J87" s="539">
        <f t="shared" si="29"/>
        <v>80.36888885288829</v>
      </c>
      <c r="K87" s="539">
        <v>0</v>
      </c>
      <c r="L87" s="539">
        <v>0</v>
      </c>
      <c r="M87" s="539">
        <f>+M84/M85*100</f>
        <v>102.49171813788436</v>
      </c>
      <c r="N87" s="539">
        <f>+N84/N85*100</f>
        <v>111.71276489099826</v>
      </c>
      <c r="O87" s="539">
        <f>+O84/O85*100</f>
        <v>135.35341223711924</v>
      </c>
      <c r="P87" s="540">
        <f>+P84/P85*100</f>
        <v>118.96029491572251</v>
      </c>
    </row>
    <row r="88" spans="1:16" s="142" customFormat="1" ht="34.5" thickBot="1">
      <c r="A88" s="496" t="s">
        <v>108</v>
      </c>
      <c r="B88" s="545"/>
      <c r="C88" s="536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879"/>
    </row>
    <row r="89" spans="1:16" s="144" customFormat="1" ht="20.25">
      <c r="A89" s="512" t="s">
        <v>193</v>
      </c>
      <c r="B89" s="766">
        <v>267.07699999999994</v>
      </c>
      <c r="C89" s="768">
        <v>14722.161274339114</v>
      </c>
      <c r="D89" s="768">
        <v>12016.830976335164</v>
      </c>
      <c r="E89" s="768">
        <v>670.4589562810227</v>
      </c>
      <c r="F89" s="768">
        <v>261.88015690855696</v>
      </c>
      <c r="G89" s="768">
        <v>92.96320287158137</v>
      </c>
      <c r="H89" s="768" t="s">
        <v>129</v>
      </c>
      <c r="I89" s="768">
        <v>39.76506151159904</v>
      </c>
      <c r="J89" s="768">
        <v>420.88049513810626</v>
      </c>
      <c r="K89" s="768" t="s">
        <v>129</v>
      </c>
      <c r="L89" s="768">
        <v>0</v>
      </c>
      <c r="M89" s="768">
        <v>13502.778849046032</v>
      </c>
      <c r="N89" s="768">
        <v>869.9700835339622</v>
      </c>
      <c r="O89" s="768">
        <v>349.4123417591182</v>
      </c>
      <c r="P89" s="770">
        <v>1219.3824252930804</v>
      </c>
    </row>
    <row r="90" spans="1:16" s="144" customFormat="1" ht="20.25">
      <c r="A90" s="446" t="s">
        <v>194</v>
      </c>
      <c r="B90" s="870">
        <v>271.052</v>
      </c>
      <c r="C90" s="871">
        <v>14338.615222663295</v>
      </c>
      <c r="D90" s="871">
        <v>11830.672097358929</v>
      </c>
      <c r="E90" s="871">
        <v>588.4916301423094</v>
      </c>
      <c r="F90" s="871">
        <v>268.6114349522108</v>
      </c>
      <c r="G90" s="871">
        <v>94.15475013404561</v>
      </c>
      <c r="H90" s="871" t="s">
        <v>129</v>
      </c>
      <c r="I90" s="871">
        <v>31.52162684650915</v>
      </c>
      <c r="J90" s="871">
        <v>452.08914402648446</v>
      </c>
      <c r="K90" s="871"/>
      <c r="L90" s="871">
        <v>0</v>
      </c>
      <c r="M90" s="871">
        <v>13265.540683460491</v>
      </c>
      <c r="N90" s="871">
        <v>791.6494497980707</v>
      </c>
      <c r="O90" s="871">
        <v>281.4250894047391</v>
      </c>
      <c r="P90" s="872">
        <v>1073.0745392028098</v>
      </c>
    </row>
    <row r="91" spans="1:16" s="145" customFormat="1" ht="20.25">
      <c r="A91" s="447" t="s">
        <v>195</v>
      </c>
      <c r="B91" s="518">
        <f>B89-B90</f>
        <v>-3.9750000000000796</v>
      </c>
      <c r="C91" s="519">
        <f aca="true" t="shared" si="30" ref="C91:J91">C89-C90</f>
        <v>383.5460516758194</v>
      </c>
      <c r="D91" s="519">
        <f t="shared" si="30"/>
        <v>186.15887897623543</v>
      </c>
      <c r="E91" s="519">
        <f t="shared" si="30"/>
        <v>81.96732613871325</v>
      </c>
      <c r="F91" s="519">
        <f t="shared" si="30"/>
        <v>-6.731278043653845</v>
      </c>
      <c r="G91" s="519">
        <f t="shared" si="30"/>
        <v>-1.1915472624642405</v>
      </c>
      <c r="H91" s="519">
        <v>0</v>
      </c>
      <c r="I91" s="519">
        <f t="shared" si="30"/>
        <v>8.243434665089893</v>
      </c>
      <c r="J91" s="519">
        <f t="shared" si="30"/>
        <v>-31.208648888378207</v>
      </c>
      <c r="K91" s="519">
        <v>0</v>
      </c>
      <c r="L91" s="519">
        <f>L89-L90</f>
        <v>0</v>
      </c>
      <c r="M91" s="519">
        <f>M89-M90</f>
        <v>237.23816558554063</v>
      </c>
      <c r="N91" s="519">
        <f>N89-N90</f>
        <v>78.32063373589153</v>
      </c>
      <c r="O91" s="519">
        <f>O89-O90</f>
        <v>67.98725235437911</v>
      </c>
      <c r="P91" s="522">
        <f>P89-P90</f>
        <v>146.30788609027059</v>
      </c>
    </row>
    <row r="92" spans="1:16" s="145" customFormat="1" ht="21" thickBot="1">
      <c r="A92" s="764" t="s">
        <v>196</v>
      </c>
      <c r="B92" s="518">
        <f>+B89/B90*100</f>
        <v>98.5334917285244</v>
      </c>
      <c r="C92" s="519">
        <f aca="true" t="shared" si="31" ref="C92:J92">+C89/C90*100</f>
        <v>102.67491696875717</v>
      </c>
      <c r="D92" s="519">
        <f t="shared" si="31"/>
        <v>101.57352750075621</v>
      </c>
      <c r="E92" s="519">
        <f t="shared" si="31"/>
        <v>113.92837585793562</v>
      </c>
      <c r="F92" s="519">
        <f t="shared" si="31"/>
        <v>97.49404635552786</v>
      </c>
      <c r="G92" s="519">
        <f t="shared" si="31"/>
        <v>98.73447992717536</v>
      </c>
      <c r="H92" s="519">
        <v>0</v>
      </c>
      <c r="I92" s="519">
        <f t="shared" si="31"/>
        <v>126.15167898925499</v>
      </c>
      <c r="J92" s="519">
        <f t="shared" si="31"/>
        <v>93.09679312128098</v>
      </c>
      <c r="K92" s="519">
        <v>0</v>
      </c>
      <c r="L92" s="519">
        <v>0</v>
      </c>
      <c r="M92" s="519">
        <f>+M89/M90*100</f>
        <v>101.78837916407983</v>
      </c>
      <c r="N92" s="519">
        <f>+N89/N90*100</f>
        <v>109.89334783923226</v>
      </c>
      <c r="O92" s="519">
        <f>+O89/O90*100</f>
        <v>124.15820582954542</v>
      </c>
      <c r="P92" s="522">
        <f>+P89/P90*100</f>
        <v>113.63445695011674</v>
      </c>
    </row>
    <row r="93" spans="1:16" s="142" customFormat="1" ht="34.5" hidden="1" thickBot="1">
      <c r="A93" s="503" t="s">
        <v>60</v>
      </c>
      <c r="B93" s="841"/>
      <c r="C93" s="824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74"/>
    </row>
    <row r="94" spans="1:16" s="144" customFormat="1" ht="21" hidden="1" thickBot="1">
      <c r="A94" s="502" t="s">
        <v>94</v>
      </c>
      <c r="B94" s="550"/>
      <c r="C94" s="528"/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529"/>
      <c r="P94" s="843">
        <v>16.5</v>
      </c>
    </row>
    <row r="95" spans="1:16" s="144" customFormat="1" ht="21" hidden="1" thickBot="1">
      <c r="A95" s="551" t="s">
        <v>94</v>
      </c>
      <c r="B95" s="550"/>
      <c r="C95" s="528"/>
      <c r="D95" s="529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843">
        <v>16.5</v>
      </c>
    </row>
    <row r="96" spans="1:16" s="145" customFormat="1" ht="21" hidden="1" thickBot="1">
      <c r="A96" s="500" t="s">
        <v>92</v>
      </c>
      <c r="B96" s="550">
        <f aca="true" t="shared" si="32" ref="B96:O96">+B94-B95</f>
        <v>0</v>
      </c>
      <c r="C96" s="528">
        <f t="shared" si="32"/>
        <v>0</v>
      </c>
      <c r="D96" s="529">
        <f t="shared" si="32"/>
        <v>0</v>
      </c>
      <c r="E96" s="529">
        <f t="shared" si="32"/>
        <v>0</v>
      </c>
      <c r="F96" s="529">
        <f t="shared" si="32"/>
        <v>0</v>
      </c>
      <c r="G96" s="529">
        <f t="shared" si="32"/>
        <v>0</v>
      </c>
      <c r="H96" s="529">
        <f t="shared" si="32"/>
        <v>0</v>
      </c>
      <c r="I96" s="529">
        <f t="shared" si="32"/>
        <v>0</v>
      </c>
      <c r="J96" s="529">
        <f t="shared" si="32"/>
        <v>0</v>
      </c>
      <c r="K96" s="529"/>
      <c r="L96" s="529">
        <f t="shared" si="32"/>
        <v>0</v>
      </c>
      <c r="M96" s="529">
        <f t="shared" si="32"/>
        <v>0</v>
      </c>
      <c r="N96" s="529">
        <f t="shared" si="32"/>
        <v>0</v>
      </c>
      <c r="O96" s="529">
        <f t="shared" si="32"/>
        <v>0</v>
      </c>
      <c r="P96" s="843"/>
    </row>
    <row r="97" spans="1:16" s="145" customFormat="1" ht="21" hidden="1" thickBot="1">
      <c r="A97" s="499" t="s">
        <v>93</v>
      </c>
      <c r="B97" s="550" t="e">
        <f aca="true" t="shared" si="33" ref="B97:O97">+B94/B95*100</f>
        <v>#DIV/0!</v>
      </c>
      <c r="C97" s="825" t="e">
        <f t="shared" si="33"/>
        <v>#DIV/0!</v>
      </c>
      <c r="D97" s="527" t="e">
        <f t="shared" si="33"/>
        <v>#DIV/0!</v>
      </c>
      <c r="E97" s="527" t="e">
        <f t="shared" si="33"/>
        <v>#DIV/0!</v>
      </c>
      <c r="F97" s="527" t="e">
        <f t="shared" si="33"/>
        <v>#DIV/0!</v>
      </c>
      <c r="G97" s="527" t="e">
        <f t="shared" si="33"/>
        <v>#DIV/0!</v>
      </c>
      <c r="H97" s="527" t="e">
        <f t="shared" si="33"/>
        <v>#DIV/0!</v>
      </c>
      <c r="I97" s="527" t="e">
        <f t="shared" si="33"/>
        <v>#DIV/0!</v>
      </c>
      <c r="J97" s="527" t="e">
        <f t="shared" si="33"/>
        <v>#DIV/0!</v>
      </c>
      <c r="K97" s="527"/>
      <c r="L97" s="527" t="e">
        <f t="shared" si="33"/>
        <v>#DIV/0!</v>
      </c>
      <c r="M97" s="527" t="e">
        <f t="shared" si="33"/>
        <v>#DIV/0!</v>
      </c>
      <c r="N97" s="527" t="e">
        <f t="shared" si="33"/>
        <v>#DIV/0!</v>
      </c>
      <c r="O97" s="527" t="e">
        <f t="shared" si="33"/>
        <v>#DIV/0!</v>
      </c>
      <c r="P97" s="843"/>
    </row>
    <row r="98" spans="1:16" s="142" customFormat="1" ht="34.5" hidden="1" thickBot="1">
      <c r="A98" s="503" t="s">
        <v>61</v>
      </c>
      <c r="B98" s="841"/>
      <c r="C98" s="824"/>
      <c r="D98" s="823"/>
      <c r="E98" s="823"/>
      <c r="F98" s="823"/>
      <c r="G98" s="823"/>
      <c r="H98" s="823"/>
      <c r="I98" s="823"/>
      <c r="J98" s="823"/>
      <c r="K98" s="823"/>
      <c r="L98" s="823"/>
      <c r="M98" s="823"/>
      <c r="N98" s="823"/>
      <c r="O98" s="823"/>
      <c r="P98" s="874"/>
    </row>
    <row r="99" spans="1:16" s="144" customFormat="1" ht="21" hidden="1" thickBot="1">
      <c r="A99" s="502" t="s">
        <v>94</v>
      </c>
      <c r="B99" s="550"/>
      <c r="C99" s="528"/>
      <c r="D99" s="529"/>
      <c r="E99" s="529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843">
        <v>16.6</v>
      </c>
    </row>
    <row r="100" spans="1:16" s="144" customFormat="1" ht="21" hidden="1" thickBot="1">
      <c r="A100" s="551" t="s">
        <v>94</v>
      </c>
      <c r="B100" s="550"/>
      <c r="C100" s="528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843">
        <v>16.6</v>
      </c>
    </row>
    <row r="101" spans="1:16" s="145" customFormat="1" ht="21" hidden="1" thickBot="1">
      <c r="A101" s="500" t="s">
        <v>92</v>
      </c>
      <c r="B101" s="550">
        <f aca="true" t="shared" si="34" ref="B101:O101">+B99-B100</f>
        <v>0</v>
      </c>
      <c r="C101" s="528">
        <f t="shared" si="34"/>
        <v>0</v>
      </c>
      <c r="D101" s="529">
        <f t="shared" si="34"/>
        <v>0</v>
      </c>
      <c r="E101" s="529">
        <f t="shared" si="34"/>
        <v>0</v>
      </c>
      <c r="F101" s="529">
        <f t="shared" si="34"/>
        <v>0</v>
      </c>
      <c r="G101" s="529">
        <f t="shared" si="34"/>
        <v>0</v>
      </c>
      <c r="H101" s="529">
        <f t="shared" si="34"/>
        <v>0</v>
      </c>
      <c r="I101" s="529">
        <f t="shared" si="34"/>
        <v>0</v>
      </c>
      <c r="J101" s="529">
        <f t="shared" si="34"/>
        <v>0</v>
      </c>
      <c r="K101" s="529"/>
      <c r="L101" s="529">
        <f t="shared" si="34"/>
        <v>0</v>
      </c>
      <c r="M101" s="529">
        <f t="shared" si="34"/>
        <v>0</v>
      </c>
      <c r="N101" s="529">
        <f t="shared" si="34"/>
        <v>0</v>
      </c>
      <c r="O101" s="529">
        <f t="shared" si="34"/>
        <v>0</v>
      </c>
      <c r="P101" s="843"/>
    </row>
    <row r="102" spans="1:16" s="145" customFormat="1" ht="21" hidden="1" thickBot="1">
      <c r="A102" s="499" t="s">
        <v>93</v>
      </c>
      <c r="B102" s="550" t="e">
        <f aca="true" t="shared" si="35" ref="B102:O102">+B99/B100*100</f>
        <v>#DIV/0!</v>
      </c>
      <c r="C102" s="825" t="e">
        <f t="shared" si="35"/>
        <v>#DIV/0!</v>
      </c>
      <c r="D102" s="527" t="e">
        <f t="shared" si="35"/>
        <v>#DIV/0!</v>
      </c>
      <c r="E102" s="527" t="e">
        <f t="shared" si="35"/>
        <v>#DIV/0!</v>
      </c>
      <c r="F102" s="527" t="e">
        <f t="shared" si="35"/>
        <v>#DIV/0!</v>
      </c>
      <c r="G102" s="527" t="e">
        <f t="shared" si="35"/>
        <v>#DIV/0!</v>
      </c>
      <c r="H102" s="527" t="e">
        <f t="shared" si="35"/>
        <v>#DIV/0!</v>
      </c>
      <c r="I102" s="527" t="e">
        <f t="shared" si="35"/>
        <v>#DIV/0!</v>
      </c>
      <c r="J102" s="527" t="e">
        <f t="shared" si="35"/>
        <v>#DIV/0!</v>
      </c>
      <c r="K102" s="527"/>
      <c r="L102" s="527" t="e">
        <f t="shared" si="35"/>
        <v>#DIV/0!</v>
      </c>
      <c r="M102" s="527" t="e">
        <f t="shared" si="35"/>
        <v>#DIV/0!</v>
      </c>
      <c r="N102" s="527" t="e">
        <f t="shared" si="35"/>
        <v>#DIV/0!</v>
      </c>
      <c r="O102" s="527" t="e">
        <f t="shared" si="35"/>
        <v>#DIV/0!</v>
      </c>
      <c r="P102" s="843"/>
    </row>
    <row r="103" spans="1:16" s="142" customFormat="1" ht="34.5" hidden="1" thickBot="1">
      <c r="A103" s="503" t="s">
        <v>62</v>
      </c>
      <c r="B103" s="841"/>
      <c r="C103" s="824"/>
      <c r="D103" s="823"/>
      <c r="E103" s="823"/>
      <c r="F103" s="823"/>
      <c r="G103" s="823"/>
      <c r="H103" s="823"/>
      <c r="I103" s="823"/>
      <c r="J103" s="823"/>
      <c r="K103" s="823"/>
      <c r="L103" s="823"/>
      <c r="M103" s="823"/>
      <c r="N103" s="823"/>
      <c r="O103" s="823"/>
      <c r="P103" s="874"/>
    </row>
    <row r="104" spans="1:16" s="144" customFormat="1" ht="21" hidden="1" thickBot="1">
      <c r="A104" s="502" t="s">
        <v>94</v>
      </c>
      <c r="B104" s="550"/>
      <c r="C104" s="528"/>
      <c r="D104" s="529"/>
      <c r="E104" s="52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843">
        <v>24.2</v>
      </c>
    </row>
    <row r="105" spans="1:16" s="144" customFormat="1" ht="21" hidden="1" thickBot="1">
      <c r="A105" s="551" t="s">
        <v>94</v>
      </c>
      <c r="B105" s="550"/>
      <c r="C105" s="528"/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843">
        <v>24.2</v>
      </c>
    </row>
    <row r="106" spans="1:16" s="145" customFormat="1" ht="21" hidden="1" thickBot="1">
      <c r="A106" s="500" t="s">
        <v>92</v>
      </c>
      <c r="B106" s="550">
        <f aca="true" t="shared" si="36" ref="B106:O106">+B104-B105</f>
        <v>0</v>
      </c>
      <c r="C106" s="528">
        <f t="shared" si="36"/>
        <v>0</v>
      </c>
      <c r="D106" s="529">
        <f t="shared" si="36"/>
        <v>0</v>
      </c>
      <c r="E106" s="529">
        <f t="shared" si="36"/>
        <v>0</v>
      </c>
      <c r="F106" s="529">
        <f t="shared" si="36"/>
        <v>0</v>
      </c>
      <c r="G106" s="529">
        <f t="shared" si="36"/>
        <v>0</v>
      </c>
      <c r="H106" s="529">
        <f t="shared" si="36"/>
        <v>0</v>
      </c>
      <c r="I106" s="529">
        <f t="shared" si="36"/>
        <v>0</v>
      </c>
      <c r="J106" s="529">
        <f t="shared" si="36"/>
        <v>0</v>
      </c>
      <c r="K106" s="529"/>
      <c r="L106" s="529">
        <f t="shared" si="36"/>
        <v>0</v>
      </c>
      <c r="M106" s="529">
        <f t="shared" si="36"/>
        <v>0</v>
      </c>
      <c r="N106" s="529">
        <f t="shared" si="36"/>
        <v>0</v>
      </c>
      <c r="O106" s="529">
        <f t="shared" si="36"/>
        <v>0</v>
      </c>
      <c r="P106" s="843"/>
    </row>
    <row r="107" spans="1:16" s="145" customFormat="1" ht="21" hidden="1" thickBot="1">
      <c r="A107" s="499" t="s">
        <v>93</v>
      </c>
      <c r="B107" s="550" t="e">
        <f aca="true" t="shared" si="37" ref="B107:O107">+B104/B105*100</f>
        <v>#DIV/0!</v>
      </c>
      <c r="C107" s="825" t="e">
        <f t="shared" si="37"/>
        <v>#DIV/0!</v>
      </c>
      <c r="D107" s="527" t="e">
        <f t="shared" si="37"/>
        <v>#DIV/0!</v>
      </c>
      <c r="E107" s="527" t="e">
        <f t="shared" si="37"/>
        <v>#DIV/0!</v>
      </c>
      <c r="F107" s="527" t="e">
        <f t="shared" si="37"/>
        <v>#DIV/0!</v>
      </c>
      <c r="G107" s="527" t="e">
        <f t="shared" si="37"/>
        <v>#DIV/0!</v>
      </c>
      <c r="H107" s="527" t="e">
        <f t="shared" si="37"/>
        <v>#DIV/0!</v>
      </c>
      <c r="I107" s="527" t="e">
        <f t="shared" si="37"/>
        <v>#DIV/0!</v>
      </c>
      <c r="J107" s="527" t="e">
        <f t="shared" si="37"/>
        <v>#DIV/0!</v>
      </c>
      <c r="K107" s="527"/>
      <c r="L107" s="527" t="e">
        <f t="shared" si="37"/>
        <v>#DIV/0!</v>
      </c>
      <c r="M107" s="527" t="e">
        <f t="shared" si="37"/>
        <v>#DIV/0!</v>
      </c>
      <c r="N107" s="527" t="e">
        <f t="shared" si="37"/>
        <v>#DIV/0!</v>
      </c>
      <c r="O107" s="527" t="e">
        <f t="shared" si="37"/>
        <v>#DIV/0!</v>
      </c>
      <c r="P107" s="843"/>
    </row>
    <row r="108" spans="1:16" s="159" customFormat="1" ht="34.5" hidden="1" thickBot="1">
      <c r="A108" s="510" t="s">
        <v>100</v>
      </c>
      <c r="B108" s="836"/>
      <c r="C108" s="821"/>
      <c r="D108" s="822"/>
      <c r="E108" s="822"/>
      <c r="F108" s="822"/>
      <c r="G108" s="822"/>
      <c r="H108" s="822"/>
      <c r="I108" s="822"/>
      <c r="J108" s="822"/>
      <c r="K108" s="822"/>
      <c r="L108" s="822"/>
      <c r="M108" s="822"/>
      <c r="N108" s="822"/>
      <c r="O108" s="822"/>
      <c r="P108" s="873"/>
    </row>
    <row r="109" spans="1:16" s="162" customFormat="1" ht="21" hidden="1" thickBot="1">
      <c r="A109" s="509" t="s">
        <v>120</v>
      </c>
      <c r="B109" s="548">
        <v>0</v>
      </c>
      <c r="C109" s="525">
        <v>0</v>
      </c>
      <c r="D109" s="526">
        <v>0</v>
      </c>
      <c r="E109" s="526">
        <v>0</v>
      </c>
      <c r="F109" s="526">
        <v>0</v>
      </c>
      <c r="G109" s="526">
        <v>0</v>
      </c>
      <c r="H109" s="526">
        <v>0</v>
      </c>
      <c r="I109" s="526">
        <v>0</v>
      </c>
      <c r="J109" s="526">
        <v>0</v>
      </c>
      <c r="K109" s="526"/>
      <c r="L109" s="526">
        <v>0</v>
      </c>
      <c r="M109" s="526">
        <v>0</v>
      </c>
      <c r="N109" s="526">
        <v>0</v>
      </c>
      <c r="O109" s="526">
        <v>0</v>
      </c>
      <c r="P109" s="838"/>
    </row>
    <row r="110" spans="1:16" s="162" customFormat="1" ht="21" hidden="1" thickBot="1">
      <c r="A110" s="508" t="s">
        <v>116</v>
      </c>
      <c r="B110" s="548">
        <v>0</v>
      </c>
      <c r="C110" s="525">
        <v>0</v>
      </c>
      <c r="D110" s="526">
        <v>0</v>
      </c>
      <c r="E110" s="526">
        <v>0</v>
      </c>
      <c r="F110" s="526">
        <v>0</v>
      </c>
      <c r="G110" s="526">
        <v>0</v>
      </c>
      <c r="H110" s="526">
        <v>0</v>
      </c>
      <c r="I110" s="526">
        <v>0</v>
      </c>
      <c r="J110" s="526">
        <v>0</v>
      </c>
      <c r="K110" s="526"/>
      <c r="L110" s="526">
        <v>0</v>
      </c>
      <c r="M110" s="526">
        <v>0</v>
      </c>
      <c r="N110" s="526">
        <v>0</v>
      </c>
      <c r="O110" s="526">
        <v>0</v>
      </c>
      <c r="P110" s="838"/>
    </row>
    <row r="111" spans="1:16" s="165" customFormat="1" ht="21" hidden="1" thickBot="1">
      <c r="A111" s="507" t="s">
        <v>118</v>
      </c>
      <c r="B111" s="548">
        <f aca="true" t="shared" si="38" ref="B111:O111">+B109-B110</f>
        <v>0</v>
      </c>
      <c r="C111" s="525">
        <f t="shared" si="38"/>
        <v>0</v>
      </c>
      <c r="D111" s="526">
        <f t="shared" si="38"/>
        <v>0</v>
      </c>
      <c r="E111" s="526">
        <f t="shared" si="38"/>
        <v>0</v>
      </c>
      <c r="F111" s="526">
        <f t="shared" si="38"/>
        <v>0</v>
      </c>
      <c r="G111" s="526">
        <f t="shared" si="38"/>
        <v>0</v>
      </c>
      <c r="H111" s="526">
        <f t="shared" si="38"/>
        <v>0</v>
      </c>
      <c r="I111" s="526">
        <f t="shared" si="38"/>
        <v>0</v>
      </c>
      <c r="J111" s="526">
        <f t="shared" si="38"/>
        <v>0</v>
      </c>
      <c r="K111" s="526"/>
      <c r="L111" s="526">
        <f t="shared" si="38"/>
        <v>0</v>
      </c>
      <c r="M111" s="526">
        <f t="shared" si="38"/>
        <v>0</v>
      </c>
      <c r="N111" s="526">
        <f t="shared" si="38"/>
        <v>0</v>
      </c>
      <c r="O111" s="526">
        <f t="shared" si="38"/>
        <v>0</v>
      </c>
      <c r="P111" s="838"/>
    </row>
    <row r="112" spans="1:16" s="165" customFormat="1" ht="21" hidden="1" thickBot="1">
      <c r="A112" s="506" t="s">
        <v>119</v>
      </c>
      <c r="B112" s="548" t="e">
        <f aca="true" t="shared" si="39" ref="B112:O112">+B109/B110*100</f>
        <v>#DIV/0!</v>
      </c>
      <c r="C112" s="524" t="e">
        <f t="shared" si="39"/>
        <v>#DIV/0!</v>
      </c>
      <c r="D112" s="519" t="e">
        <f t="shared" si="39"/>
        <v>#DIV/0!</v>
      </c>
      <c r="E112" s="519" t="e">
        <f t="shared" si="39"/>
        <v>#DIV/0!</v>
      </c>
      <c r="F112" s="519" t="e">
        <f t="shared" si="39"/>
        <v>#DIV/0!</v>
      </c>
      <c r="G112" s="519" t="e">
        <f t="shared" si="39"/>
        <v>#DIV/0!</v>
      </c>
      <c r="H112" s="519" t="e">
        <f t="shared" si="39"/>
        <v>#DIV/0!</v>
      </c>
      <c r="I112" s="519" t="e">
        <f t="shared" si="39"/>
        <v>#DIV/0!</v>
      </c>
      <c r="J112" s="519" t="e">
        <f t="shared" si="39"/>
        <v>#DIV/0!</v>
      </c>
      <c r="K112" s="519"/>
      <c r="L112" s="519" t="e">
        <f t="shared" si="39"/>
        <v>#DIV/0!</v>
      </c>
      <c r="M112" s="519" t="e">
        <f t="shared" si="39"/>
        <v>#DIV/0!</v>
      </c>
      <c r="N112" s="519" t="e">
        <f t="shared" si="39"/>
        <v>#DIV/0!</v>
      </c>
      <c r="O112" s="519" t="e">
        <f t="shared" si="39"/>
        <v>#DIV/0!</v>
      </c>
      <c r="P112" s="838"/>
    </row>
    <row r="113" spans="1:16" s="159" customFormat="1" ht="34.5" hidden="1" thickBot="1">
      <c r="A113" s="510" t="s">
        <v>101</v>
      </c>
      <c r="B113" s="836"/>
      <c r="C113" s="821"/>
      <c r="D113" s="822"/>
      <c r="E113" s="822"/>
      <c r="F113" s="822"/>
      <c r="G113" s="822"/>
      <c r="H113" s="822"/>
      <c r="I113" s="822"/>
      <c r="J113" s="822"/>
      <c r="K113" s="822"/>
      <c r="L113" s="822"/>
      <c r="M113" s="822"/>
      <c r="N113" s="822"/>
      <c r="O113" s="822"/>
      <c r="P113" s="873"/>
    </row>
    <row r="114" spans="1:16" s="162" customFormat="1" ht="21" hidden="1" thickBot="1">
      <c r="A114" s="509" t="s">
        <v>120</v>
      </c>
      <c r="B114" s="548">
        <v>13.639</v>
      </c>
      <c r="C114" s="525">
        <v>29133</v>
      </c>
      <c r="D114" s="526">
        <v>27016</v>
      </c>
      <c r="E114" s="526">
        <v>2117</v>
      </c>
      <c r="F114" s="526">
        <v>0</v>
      </c>
      <c r="G114" s="526">
        <v>0</v>
      </c>
      <c r="H114" s="526">
        <v>0</v>
      </c>
      <c r="I114" s="526">
        <v>0</v>
      </c>
      <c r="J114" s="526">
        <v>0</v>
      </c>
      <c r="K114" s="526"/>
      <c r="L114" s="526">
        <v>29133</v>
      </c>
      <c r="M114" s="526">
        <v>0</v>
      </c>
      <c r="N114" s="526">
        <v>0</v>
      </c>
      <c r="O114" s="526">
        <v>0</v>
      </c>
      <c r="P114" s="838"/>
    </row>
    <row r="115" spans="1:16" s="162" customFormat="1" ht="21" hidden="1" thickBot="1">
      <c r="A115" s="508" t="s">
        <v>116</v>
      </c>
      <c r="B115" s="548">
        <v>6.183</v>
      </c>
      <c r="C115" s="525">
        <v>27726</v>
      </c>
      <c r="D115" s="526">
        <v>25999</v>
      </c>
      <c r="E115" s="526">
        <v>1538</v>
      </c>
      <c r="F115" s="526">
        <v>0</v>
      </c>
      <c r="G115" s="526">
        <v>0</v>
      </c>
      <c r="H115" s="526">
        <v>0</v>
      </c>
      <c r="I115" s="526">
        <v>0</v>
      </c>
      <c r="J115" s="526">
        <v>0</v>
      </c>
      <c r="K115" s="526"/>
      <c r="L115" s="526">
        <v>27538</v>
      </c>
      <c r="M115" s="526">
        <v>0</v>
      </c>
      <c r="N115" s="526">
        <v>189</v>
      </c>
      <c r="O115" s="526">
        <v>189</v>
      </c>
      <c r="P115" s="838"/>
    </row>
    <row r="116" spans="1:16" s="165" customFormat="1" ht="21" hidden="1" thickBot="1">
      <c r="A116" s="507" t="s">
        <v>118</v>
      </c>
      <c r="B116" s="548">
        <f aca="true" t="shared" si="40" ref="B116:O116">+B114-B115</f>
        <v>7.4559999999999995</v>
      </c>
      <c r="C116" s="525">
        <f t="shared" si="40"/>
        <v>1407</v>
      </c>
      <c r="D116" s="526">
        <f t="shared" si="40"/>
        <v>1017</v>
      </c>
      <c r="E116" s="526">
        <f t="shared" si="40"/>
        <v>579</v>
      </c>
      <c r="F116" s="526">
        <f t="shared" si="40"/>
        <v>0</v>
      </c>
      <c r="G116" s="526">
        <f t="shared" si="40"/>
        <v>0</v>
      </c>
      <c r="H116" s="526">
        <f t="shared" si="40"/>
        <v>0</v>
      </c>
      <c r="I116" s="526">
        <f t="shared" si="40"/>
        <v>0</v>
      </c>
      <c r="J116" s="526">
        <f t="shared" si="40"/>
        <v>0</v>
      </c>
      <c r="K116" s="526"/>
      <c r="L116" s="526">
        <f t="shared" si="40"/>
        <v>1595</v>
      </c>
      <c r="M116" s="526">
        <f t="shared" si="40"/>
        <v>0</v>
      </c>
      <c r="N116" s="526">
        <f t="shared" si="40"/>
        <v>-189</v>
      </c>
      <c r="O116" s="526">
        <f t="shared" si="40"/>
        <v>-189</v>
      </c>
      <c r="P116" s="838"/>
    </row>
    <row r="117" spans="1:16" s="165" customFormat="1" ht="21" hidden="1" thickBot="1">
      <c r="A117" s="815" t="s">
        <v>119</v>
      </c>
      <c r="B117" s="549">
        <f aca="true" t="shared" si="41" ref="B117:O117">+B114/B115*100</f>
        <v>220.5887109817241</v>
      </c>
      <c r="C117" s="541">
        <f t="shared" si="41"/>
        <v>105.07465916468297</v>
      </c>
      <c r="D117" s="539">
        <f t="shared" si="41"/>
        <v>103.91168891111198</v>
      </c>
      <c r="E117" s="539">
        <f t="shared" si="41"/>
        <v>137.64629388816644</v>
      </c>
      <c r="F117" s="539" t="e">
        <f t="shared" si="41"/>
        <v>#DIV/0!</v>
      </c>
      <c r="G117" s="539" t="e">
        <f t="shared" si="41"/>
        <v>#DIV/0!</v>
      </c>
      <c r="H117" s="539" t="e">
        <f t="shared" si="41"/>
        <v>#DIV/0!</v>
      </c>
      <c r="I117" s="539" t="e">
        <f t="shared" si="41"/>
        <v>#DIV/0!</v>
      </c>
      <c r="J117" s="539" t="e">
        <f t="shared" si="41"/>
        <v>#DIV/0!</v>
      </c>
      <c r="K117" s="539"/>
      <c r="L117" s="539">
        <f t="shared" si="41"/>
        <v>105.79199651390805</v>
      </c>
      <c r="M117" s="539" t="e">
        <f t="shared" si="41"/>
        <v>#DIV/0!</v>
      </c>
      <c r="N117" s="539">
        <f t="shared" si="41"/>
        <v>0</v>
      </c>
      <c r="O117" s="539">
        <f t="shared" si="41"/>
        <v>0</v>
      </c>
      <c r="P117" s="877"/>
    </row>
    <row r="118" spans="1:16" s="70" customFormat="1" ht="34.5" thickBot="1">
      <c r="A118" s="511" t="s">
        <v>102</v>
      </c>
      <c r="B118" s="537"/>
      <c r="C118" s="534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880"/>
    </row>
    <row r="119" spans="1:16" s="65" customFormat="1" ht="20.25">
      <c r="A119" s="512" t="s">
        <v>193</v>
      </c>
      <c r="B119" s="766">
        <v>6.989999999999999</v>
      </c>
      <c r="C119" s="768">
        <v>12189.794945159754</v>
      </c>
      <c r="D119" s="768">
        <v>11119.814020028614</v>
      </c>
      <c r="E119" s="768">
        <v>580.615164520744</v>
      </c>
      <c r="F119" s="768">
        <v>0</v>
      </c>
      <c r="G119" s="768">
        <v>87.79208392942299</v>
      </c>
      <c r="H119" s="768" t="s">
        <v>129</v>
      </c>
      <c r="I119" s="768">
        <v>0</v>
      </c>
      <c r="J119" s="768">
        <v>0</v>
      </c>
      <c r="K119" s="768" t="s">
        <v>129</v>
      </c>
      <c r="L119" s="768">
        <v>0</v>
      </c>
      <c r="M119" s="768">
        <v>11788.221268478781</v>
      </c>
      <c r="N119" s="768">
        <v>146.44730567477347</v>
      </c>
      <c r="O119" s="768">
        <v>255.12637100619935</v>
      </c>
      <c r="P119" s="770">
        <v>401.5736766809728</v>
      </c>
    </row>
    <row r="120" spans="1:16" s="65" customFormat="1" ht="20.25">
      <c r="A120" s="446" t="s">
        <v>194</v>
      </c>
      <c r="B120" s="870">
        <v>7.771</v>
      </c>
      <c r="C120" s="871">
        <v>12295.071419379745</v>
      </c>
      <c r="D120" s="871">
        <v>11236.134345644063</v>
      </c>
      <c r="E120" s="871">
        <v>483.5499506712993</v>
      </c>
      <c r="F120" s="871">
        <v>0</v>
      </c>
      <c r="G120" s="871">
        <v>162.0555055119461</v>
      </c>
      <c r="H120" s="871" t="s">
        <v>129</v>
      </c>
      <c r="I120" s="871">
        <v>22.841333161755244</v>
      </c>
      <c r="J120" s="871">
        <v>59.2373353922704</v>
      </c>
      <c r="K120" s="871"/>
      <c r="L120" s="871">
        <v>0</v>
      </c>
      <c r="M120" s="871">
        <v>11963.818470381335</v>
      </c>
      <c r="N120" s="871">
        <v>288.35842662891946</v>
      </c>
      <c r="O120" s="871">
        <v>42.89452236949342</v>
      </c>
      <c r="P120" s="872">
        <v>331.2529489984129</v>
      </c>
    </row>
    <row r="121" spans="1:16" s="67" customFormat="1" ht="20.25">
      <c r="A121" s="447" t="s">
        <v>195</v>
      </c>
      <c r="B121" s="518">
        <f>B119-B120</f>
        <v>-0.7810000000000006</v>
      </c>
      <c r="C121" s="519">
        <f aca="true" t="shared" si="42" ref="C121:J121">C119-C120</f>
        <v>-105.27647421999063</v>
      </c>
      <c r="D121" s="519">
        <f t="shared" si="42"/>
        <v>-116.32032561544838</v>
      </c>
      <c r="E121" s="519">
        <f t="shared" si="42"/>
        <v>97.06521384944466</v>
      </c>
      <c r="F121" s="519">
        <f t="shared" si="42"/>
        <v>0</v>
      </c>
      <c r="G121" s="519">
        <f t="shared" si="42"/>
        <v>-74.26342158252312</v>
      </c>
      <c r="H121" s="519">
        <v>0</v>
      </c>
      <c r="I121" s="519">
        <f t="shared" si="42"/>
        <v>-22.841333161755244</v>
      </c>
      <c r="J121" s="519">
        <f t="shared" si="42"/>
        <v>-59.2373353922704</v>
      </c>
      <c r="K121" s="519">
        <v>0</v>
      </c>
      <c r="L121" s="519">
        <f>L119-L120</f>
        <v>0</v>
      </c>
      <c r="M121" s="519">
        <f>M119-M120</f>
        <v>-175.59720190255393</v>
      </c>
      <c r="N121" s="519">
        <f>N119-N120</f>
        <v>-141.91112095414599</v>
      </c>
      <c r="O121" s="519">
        <f>O119-O120</f>
        <v>212.23184863670593</v>
      </c>
      <c r="P121" s="522">
        <f>P119-P120</f>
        <v>70.32072768255995</v>
      </c>
    </row>
    <row r="122" spans="1:16" s="67" customFormat="1" ht="21" thickBot="1">
      <c r="A122" s="764" t="s">
        <v>196</v>
      </c>
      <c r="B122" s="538">
        <f>+B119/B120*100</f>
        <v>89.94981340882768</v>
      </c>
      <c r="C122" s="539">
        <f>+C119/C120*100</f>
        <v>99.14375060844257</v>
      </c>
      <c r="D122" s="539">
        <f>+D119/D120*100</f>
        <v>98.96476562101144</v>
      </c>
      <c r="E122" s="539">
        <f>+E119/E120*100</f>
        <v>120.07346163818065</v>
      </c>
      <c r="F122" s="539">
        <v>0</v>
      </c>
      <c r="G122" s="539">
        <f>+G119/G120*100</f>
        <v>54.17408291812171</v>
      </c>
      <c r="H122" s="539">
        <v>0</v>
      </c>
      <c r="I122" s="539">
        <v>0</v>
      </c>
      <c r="J122" s="539">
        <v>0</v>
      </c>
      <c r="K122" s="539">
        <v>0</v>
      </c>
      <c r="L122" s="539">
        <v>0</v>
      </c>
      <c r="M122" s="539">
        <f>+M119/M120*100</f>
        <v>98.53226457474862</v>
      </c>
      <c r="N122" s="539">
        <f>+N119/N120*100</f>
        <v>50.78655317509847</v>
      </c>
      <c r="O122" s="539">
        <v>0</v>
      </c>
      <c r="P122" s="540">
        <f>+P119/P120*100</f>
        <v>121.22870993154444</v>
      </c>
    </row>
    <row r="123" spans="1:16" s="70" customFormat="1" ht="34.5" thickBot="1">
      <c r="A123" s="511" t="s">
        <v>104</v>
      </c>
      <c r="B123" s="537"/>
      <c r="C123" s="534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P123" s="880"/>
    </row>
    <row r="124" spans="1:16" s="65" customFormat="1" ht="20.25">
      <c r="A124" s="512" t="s">
        <v>193</v>
      </c>
      <c r="B124" s="766">
        <v>762.605</v>
      </c>
      <c r="C124" s="768">
        <v>15979.062773869395</v>
      </c>
      <c r="D124" s="768">
        <v>13126.941645194207</v>
      </c>
      <c r="E124" s="768">
        <v>920.4870149028651</v>
      </c>
      <c r="F124" s="768">
        <v>371.3875466329226</v>
      </c>
      <c r="G124" s="768">
        <v>1.3864757421382408</v>
      </c>
      <c r="H124" s="768" t="s">
        <v>129</v>
      </c>
      <c r="I124" s="768">
        <v>35.714644759300896</v>
      </c>
      <c r="J124" s="768">
        <v>81.15953431549312</v>
      </c>
      <c r="K124" s="768" t="s">
        <v>129</v>
      </c>
      <c r="L124" s="768">
        <v>0</v>
      </c>
      <c r="M124" s="768">
        <v>14537.07686154693</v>
      </c>
      <c r="N124" s="768">
        <v>930.3588795422709</v>
      </c>
      <c r="O124" s="768">
        <v>511.6270327801852</v>
      </c>
      <c r="P124" s="770">
        <v>1441.985912322456</v>
      </c>
    </row>
    <row r="125" spans="1:16" s="65" customFormat="1" ht="20.25">
      <c r="A125" s="446" t="s">
        <v>194</v>
      </c>
      <c r="B125" s="870">
        <v>763.1990000000003</v>
      </c>
      <c r="C125" s="871">
        <v>15625.780213723196</v>
      </c>
      <c r="D125" s="871">
        <v>12891.815895985177</v>
      </c>
      <c r="E125" s="871">
        <v>914.0117234605044</v>
      </c>
      <c r="F125" s="871">
        <v>361.6950930665965</v>
      </c>
      <c r="G125" s="871">
        <v>0.48305444145847487</v>
      </c>
      <c r="H125" s="871" t="s">
        <v>129</v>
      </c>
      <c r="I125" s="871">
        <v>34.59386084101261</v>
      </c>
      <c r="J125" s="871">
        <v>76.56172680170351</v>
      </c>
      <c r="K125" s="871"/>
      <c r="L125" s="871">
        <v>32.10171921084801</v>
      </c>
      <c r="M125" s="871">
        <v>14311.263073807302</v>
      </c>
      <c r="N125" s="871">
        <v>868.797871415799</v>
      </c>
      <c r="O125" s="871">
        <v>445.7192685000894</v>
      </c>
      <c r="P125" s="872">
        <v>1314.5171399158883</v>
      </c>
    </row>
    <row r="126" spans="1:16" s="67" customFormat="1" ht="20.25">
      <c r="A126" s="447" t="s">
        <v>195</v>
      </c>
      <c r="B126" s="518">
        <f>B124-B125</f>
        <v>-0.5940000000002783</v>
      </c>
      <c r="C126" s="519">
        <f aca="true" t="shared" si="43" ref="C126:J126">C124-C125</f>
        <v>353.2825601461991</v>
      </c>
      <c r="D126" s="519">
        <f t="shared" si="43"/>
        <v>235.1257492090299</v>
      </c>
      <c r="E126" s="519">
        <f t="shared" si="43"/>
        <v>6.475291442360685</v>
      </c>
      <c r="F126" s="519">
        <f t="shared" si="43"/>
        <v>9.692453566326094</v>
      </c>
      <c r="G126" s="519">
        <f t="shared" si="43"/>
        <v>0.9034213006797659</v>
      </c>
      <c r="H126" s="519">
        <v>0</v>
      </c>
      <c r="I126" s="519">
        <f t="shared" si="43"/>
        <v>1.1207839182882893</v>
      </c>
      <c r="J126" s="519">
        <f t="shared" si="43"/>
        <v>4.597807513789604</v>
      </c>
      <c r="K126" s="519">
        <v>0</v>
      </c>
      <c r="L126" s="519">
        <f>L124-L125</f>
        <v>-32.10171921084801</v>
      </c>
      <c r="M126" s="519">
        <f>M124-M125</f>
        <v>225.81378773962751</v>
      </c>
      <c r="N126" s="519">
        <f>N124-N125</f>
        <v>61.56100812647185</v>
      </c>
      <c r="O126" s="519">
        <f>O124-O125</f>
        <v>65.90776428009576</v>
      </c>
      <c r="P126" s="522">
        <f>P124-P125</f>
        <v>127.46877240656772</v>
      </c>
    </row>
    <row r="127" spans="1:16" s="67" customFormat="1" ht="21" thickBot="1">
      <c r="A127" s="764" t="s">
        <v>196</v>
      </c>
      <c r="B127" s="538">
        <f>+B124/B125*100</f>
        <v>99.92216970934183</v>
      </c>
      <c r="C127" s="539">
        <f aca="true" t="shared" si="44" ref="C127:J127">+C124/C125*100</f>
        <v>102.26089549010764</v>
      </c>
      <c r="D127" s="539">
        <f t="shared" si="44"/>
        <v>101.82383731745854</v>
      </c>
      <c r="E127" s="539">
        <f t="shared" si="44"/>
        <v>100.70844730720137</v>
      </c>
      <c r="F127" s="539">
        <f t="shared" si="44"/>
        <v>102.67973045587917</v>
      </c>
      <c r="G127" s="539">
        <f t="shared" si="44"/>
        <v>287.0226672488689</v>
      </c>
      <c r="H127" s="539">
        <v>0</v>
      </c>
      <c r="I127" s="539">
        <f t="shared" si="44"/>
        <v>103.23983473090563</v>
      </c>
      <c r="J127" s="539">
        <f t="shared" si="44"/>
        <v>106.0053602574796</v>
      </c>
      <c r="K127" s="539">
        <v>0</v>
      </c>
      <c r="L127" s="539">
        <f>+L124/L125*100</f>
        <v>0</v>
      </c>
      <c r="M127" s="539">
        <f>+M124/M125*100</f>
        <v>101.57787461927742</v>
      </c>
      <c r="N127" s="539">
        <f>+N124/N125*100</f>
        <v>107.08576875610338</v>
      </c>
      <c r="O127" s="539">
        <f>+O124/O125*100</f>
        <v>114.78683308933111</v>
      </c>
      <c r="P127" s="540">
        <f>+P124/P125*100</f>
        <v>109.69700344985414</v>
      </c>
    </row>
    <row r="128" spans="1:16" s="70" customFormat="1" ht="34.5" thickBot="1">
      <c r="A128" s="511" t="s">
        <v>105</v>
      </c>
      <c r="B128" s="537"/>
      <c r="C128" s="534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880"/>
    </row>
    <row r="129" spans="1:16" s="65" customFormat="1" ht="20.25">
      <c r="A129" s="512" t="s">
        <v>193</v>
      </c>
      <c r="B129" s="766">
        <v>2458.059</v>
      </c>
      <c r="C129" s="768">
        <v>13901.63668433779</v>
      </c>
      <c r="D129" s="768">
        <v>11670.586629531672</v>
      </c>
      <c r="E129" s="768">
        <v>650.8124906684501</v>
      </c>
      <c r="F129" s="768">
        <v>295.3678763067391</v>
      </c>
      <c r="G129" s="768">
        <v>27.41783930599985</v>
      </c>
      <c r="H129" s="768" t="s">
        <v>129</v>
      </c>
      <c r="I129" s="768">
        <v>50.580017268367726</v>
      </c>
      <c r="J129" s="768">
        <v>237.57485072571487</v>
      </c>
      <c r="K129" s="768" t="s">
        <v>129</v>
      </c>
      <c r="L129" s="768">
        <v>0</v>
      </c>
      <c r="M129" s="768">
        <v>12932.339703806943</v>
      </c>
      <c r="N129" s="768">
        <v>673.1215564801329</v>
      </c>
      <c r="O129" s="768">
        <v>296.17542405071094</v>
      </c>
      <c r="P129" s="770">
        <v>969.2969805308437</v>
      </c>
    </row>
    <row r="130" spans="1:16" s="65" customFormat="1" ht="20.25">
      <c r="A130" s="446" t="s">
        <v>194</v>
      </c>
      <c r="B130" s="870">
        <v>2524.5820000000017</v>
      </c>
      <c r="C130" s="871">
        <v>13805.052810062534</v>
      </c>
      <c r="D130" s="871">
        <v>11622.762963004037</v>
      </c>
      <c r="E130" s="871">
        <v>680.5612440660137</v>
      </c>
      <c r="F130" s="871">
        <v>293.9813402773209</v>
      </c>
      <c r="G130" s="871">
        <v>29.124623403002943</v>
      </c>
      <c r="H130" s="871" t="s">
        <v>129</v>
      </c>
      <c r="I130" s="871">
        <v>49.487466307953774</v>
      </c>
      <c r="J130" s="871">
        <v>240.17962841637393</v>
      </c>
      <c r="K130" s="871"/>
      <c r="L130" s="871">
        <v>0</v>
      </c>
      <c r="M130" s="871">
        <v>12916.097265474704</v>
      </c>
      <c r="N130" s="871">
        <v>629.7955463518311</v>
      </c>
      <c r="O130" s="871">
        <v>259.1599982360116</v>
      </c>
      <c r="P130" s="872">
        <v>888.9555445878426</v>
      </c>
    </row>
    <row r="131" spans="1:16" s="67" customFormat="1" ht="20.25">
      <c r="A131" s="447" t="s">
        <v>195</v>
      </c>
      <c r="B131" s="518">
        <f>B129-B130</f>
        <v>-66.5230000000015</v>
      </c>
      <c r="C131" s="519">
        <f aca="true" t="shared" si="45" ref="C131:J131">C129-C130</f>
        <v>96.58387427525486</v>
      </c>
      <c r="D131" s="519">
        <f t="shared" si="45"/>
        <v>47.82366652763449</v>
      </c>
      <c r="E131" s="519">
        <f t="shared" si="45"/>
        <v>-29.748753397563632</v>
      </c>
      <c r="F131" s="519">
        <f t="shared" si="45"/>
        <v>1.3865360294182096</v>
      </c>
      <c r="G131" s="519">
        <f t="shared" si="45"/>
        <v>-1.7067840970030943</v>
      </c>
      <c r="H131" s="519">
        <v>0</v>
      </c>
      <c r="I131" s="519">
        <f t="shared" si="45"/>
        <v>1.092550960413952</v>
      </c>
      <c r="J131" s="519">
        <f t="shared" si="45"/>
        <v>-2.6047776906590627</v>
      </c>
      <c r="K131" s="519">
        <v>0</v>
      </c>
      <c r="L131" s="519">
        <f>L129-L130</f>
        <v>0</v>
      </c>
      <c r="M131" s="519">
        <f>M129-M130</f>
        <v>16.242438332239544</v>
      </c>
      <c r="N131" s="519">
        <f>N129-N130</f>
        <v>43.32601012830173</v>
      </c>
      <c r="O131" s="519">
        <f>O129-O130</f>
        <v>37.01542581469937</v>
      </c>
      <c r="P131" s="522">
        <f>P129-P130</f>
        <v>80.3414359430011</v>
      </c>
    </row>
    <row r="132" spans="1:16" s="67" customFormat="1" ht="21" thickBot="1">
      <c r="A132" s="764" t="s">
        <v>196</v>
      </c>
      <c r="B132" s="538">
        <f>+B129/B130*100</f>
        <v>97.36498953094012</v>
      </c>
      <c r="C132" s="539">
        <f aca="true" t="shared" si="46" ref="C132:J132">+C129/C130*100</f>
        <v>100.69962698154154</v>
      </c>
      <c r="D132" s="539">
        <f t="shared" si="46"/>
        <v>100.41146555840345</v>
      </c>
      <c r="E132" s="539">
        <f t="shared" si="46"/>
        <v>95.62879114011406</v>
      </c>
      <c r="F132" s="539">
        <f t="shared" si="46"/>
        <v>100.47164082866968</v>
      </c>
      <c r="G132" s="539">
        <f t="shared" si="46"/>
        <v>94.13972131626906</v>
      </c>
      <c r="H132" s="539">
        <v>0</v>
      </c>
      <c r="I132" s="539">
        <f t="shared" si="46"/>
        <v>102.207732668339</v>
      </c>
      <c r="J132" s="539">
        <f t="shared" si="46"/>
        <v>98.91548766736227</v>
      </c>
      <c r="K132" s="539">
        <v>0</v>
      </c>
      <c r="L132" s="539">
        <v>0</v>
      </c>
      <c r="M132" s="539">
        <f>+M129/M130*100</f>
        <v>100.1257534532173</v>
      </c>
      <c r="N132" s="539">
        <f>+N129/N130*100</f>
        <v>106.87937702628622</v>
      </c>
      <c r="O132" s="539">
        <f>+O129/O130*100</f>
        <v>114.28284691566874</v>
      </c>
      <c r="P132" s="540">
        <f>+P129/P130*100</f>
        <v>109.03773382506444</v>
      </c>
    </row>
    <row r="133" spans="1:16" s="70" customFormat="1" ht="34.5" thickBot="1">
      <c r="A133" s="511" t="s">
        <v>106</v>
      </c>
      <c r="B133" s="537"/>
      <c r="C133" s="534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880"/>
    </row>
    <row r="134" spans="1:16" s="65" customFormat="1" ht="20.25">
      <c r="A134" s="512" t="s">
        <v>193</v>
      </c>
      <c r="B134" s="766">
        <v>1299.6170000000006</v>
      </c>
      <c r="C134" s="768">
        <v>16258.921410436038</v>
      </c>
      <c r="D134" s="768">
        <v>12357.46339113754</v>
      </c>
      <c r="E134" s="768">
        <v>875.1518075453507</v>
      </c>
      <c r="F134" s="768">
        <v>268.6845432154242</v>
      </c>
      <c r="G134" s="768">
        <v>124.76624523481398</v>
      </c>
      <c r="H134" s="768" t="s">
        <v>129</v>
      </c>
      <c r="I134" s="768">
        <v>57.92770741944228</v>
      </c>
      <c r="J134" s="768">
        <v>1061.6267459310438</v>
      </c>
      <c r="K134" s="768" t="s">
        <v>129</v>
      </c>
      <c r="L134" s="768">
        <v>0</v>
      </c>
      <c r="M134" s="768">
        <v>14745.620440483613</v>
      </c>
      <c r="N134" s="768">
        <v>947.8187291589236</v>
      </c>
      <c r="O134" s="768">
        <v>565.4822407935053</v>
      </c>
      <c r="P134" s="770">
        <v>1513.3009699524289</v>
      </c>
    </row>
    <row r="135" spans="1:16" s="65" customFormat="1" ht="20.25">
      <c r="A135" s="446" t="s">
        <v>194</v>
      </c>
      <c r="B135" s="870">
        <v>1319.7139999999995</v>
      </c>
      <c r="C135" s="871">
        <v>15993.500359421318</v>
      </c>
      <c r="D135" s="871">
        <v>12257.528019959886</v>
      </c>
      <c r="E135" s="871">
        <v>878.8967407584777</v>
      </c>
      <c r="F135" s="871">
        <v>266.4675831278597</v>
      </c>
      <c r="G135" s="871">
        <v>118.24961064796364</v>
      </c>
      <c r="H135" s="871" t="s">
        <v>129</v>
      </c>
      <c r="I135" s="871">
        <v>53.33024175440034</v>
      </c>
      <c r="J135" s="871">
        <v>1026.657922347822</v>
      </c>
      <c r="K135" s="871"/>
      <c r="L135" s="871">
        <v>0</v>
      </c>
      <c r="M135" s="871">
        <v>14601.130118596408</v>
      </c>
      <c r="N135" s="871">
        <v>856.8804806698022</v>
      </c>
      <c r="O135" s="871">
        <v>535.4897601551046</v>
      </c>
      <c r="P135" s="872">
        <v>1392.3702408249067</v>
      </c>
    </row>
    <row r="136" spans="1:16" s="67" customFormat="1" ht="20.25">
      <c r="A136" s="447" t="s">
        <v>195</v>
      </c>
      <c r="B136" s="518">
        <f>B134-B135</f>
        <v>-20.096999999998843</v>
      </c>
      <c r="C136" s="519">
        <f aca="true" t="shared" si="47" ref="C136:J136">C134-C135</f>
        <v>265.42105101472043</v>
      </c>
      <c r="D136" s="519">
        <f t="shared" si="47"/>
        <v>99.93537117765482</v>
      </c>
      <c r="E136" s="519">
        <f t="shared" si="47"/>
        <v>-3.7449332131269557</v>
      </c>
      <c r="F136" s="519">
        <f t="shared" si="47"/>
        <v>2.2169600875644733</v>
      </c>
      <c r="G136" s="519">
        <f t="shared" si="47"/>
        <v>6.516634586850344</v>
      </c>
      <c r="H136" s="519">
        <v>0</v>
      </c>
      <c r="I136" s="519">
        <f t="shared" si="47"/>
        <v>4.597465665041938</v>
      </c>
      <c r="J136" s="519">
        <f t="shared" si="47"/>
        <v>34.96882358322182</v>
      </c>
      <c r="K136" s="519">
        <v>0</v>
      </c>
      <c r="L136" s="519">
        <f>L134-L135</f>
        <v>0</v>
      </c>
      <c r="M136" s="519">
        <f>M134-M135</f>
        <v>144.49032188720594</v>
      </c>
      <c r="N136" s="519">
        <f>N134-N135</f>
        <v>90.9382484891214</v>
      </c>
      <c r="O136" s="519">
        <f>O134-O135</f>
        <v>29.992480638400707</v>
      </c>
      <c r="P136" s="522">
        <f>P134-P135</f>
        <v>120.93072912752223</v>
      </c>
    </row>
    <row r="137" spans="1:16" s="67" customFormat="1" ht="21" thickBot="1">
      <c r="A137" s="764" t="s">
        <v>196</v>
      </c>
      <c r="B137" s="518">
        <f>+B134/B135*100</f>
        <v>98.47717005351168</v>
      </c>
      <c r="C137" s="519">
        <f aca="true" t="shared" si="48" ref="C137:J137">+C134/C135*100</f>
        <v>101.65955572607575</v>
      </c>
      <c r="D137" s="519">
        <f t="shared" si="48"/>
        <v>100.8152979215297</v>
      </c>
      <c r="E137" s="519">
        <f t="shared" si="48"/>
        <v>99.57390521099269</v>
      </c>
      <c r="F137" s="519">
        <f t="shared" si="48"/>
        <v>100.83198115941205</v>
      </c>
      <c r="G137" s="519">
        <f t="shared" si="48"/>
        <v>105.5109142018664</v>
      </c>
      <c r="H137" s="519">
        <v>0</v>
      </c>
      <c r="I137" s="519">
        <f t="shared" si="48"/>
        <v>108.62074784174891</v>
      </c>
      <c r="J137" s="519">
        <f t="shared" si="48"/>
        <v>103.40608325538977</v>
      </c>
      <c r="K137" s="519">
        <v>0</v>
      </c>
      <c r="L137" s="519">
        <v>0</v>
      </c>
      <c r="M137" s="519">
        <f>+M134/M135*100</f>
        <v>100.9895831398912</v>
      </c>
      <c r="N137" s="519">
        <f>+N134/N135*100</f>
        <v>110.61271093700691</v>
      </c>
      <c r="O137" s="519">
        <f>+O134/O135*100</f>
        <v>105.60094382191612</v>
      </c>
      <c r="P137" s="522">
        <f>+P134/P135*100</f>
        <v>108.68524229991279</v>
      </c>
    </row>
    <row r="138" spans="1:16" s="70" customFormat="1" ht="34.5" hidden="1" thickBot="1">
      <c r="A138" s="514" t="s">
        <v>63</v>
      </c>
      <c r="B138" s="845"/>
      <c r="C138" s="826"/>
      <c r="D138" s="822"/>
      <c r="E138" s="822"/>
      <c r="F138" s="822"/>
      <c r="G138" s="822"/>
      <c r="H138" s="822"/>
      <c r="I138" s="822"/>
      <c r="J138" s="822"/>
      <c r="K138" s="822"/>
      <c r="L138" s="822"/>
      <c r="M138" s="822"/>
      <c r="N138" s="822"/>
      <c r="O138" s="822"/>
      <c r="P138" s="875"/>
    </row>
    <row r="139" spans="1:16" s="65" customFormat="1" ht="21" hidden="1" thickBot="1">
      <c r="A139" s="515" t="s">
        <v>94</v>
      </c>
      <c r="B139" s="518"/>
      <c r="C139" s="530"/>
      <c r="D139" s="526"/>
      <c r="E139" s="526"/>
      <c r="F139" s="526"/>
      <c r="G139" s="526"/>
      <c r="H139" s="526"/>
      <c r="I139" s="526"/>
      <c r="J139" s="526"/>
      <c r="K139" s="526"/>
      <c r="L139" s="526"/>
      <c r="M139" s="526"/>
      <c r="N139" s="526"/>
      <c r="O139" s="526"/>
      <c r="P139" s="847">
        <v>8.9</v>
      </c>
    </row>
    <row r="140" spans="1:16" s="65" customFormat="1" ht="21" hidden="1" thickBot="1">
      <c r="A140" s="552" t="s">
        <v>94</v>
      </c>
      <c r="B140" s="518"/>
      <c r="C140" s="530"/>
      <c r="D140" s="526"/>
      <c r="E140" s="526"/>
      <c r="F140" s="526"/>
      <c r="G140" s="526"/>
      <c r="H140" s="526"/>
      <c r="I140" s="526"/>
      <c r="J140" s="526"/>
      <c r="K140" s="526"/>
      <c r="L140" s="526"/>
      <c r="M140" s="526"/>
      <c r="N140" s="526"/>
      <c r="O140" s="526"/>
      <c r="P140" s="847">
        <v>8.9</v>
      </c>
    </row>
    <row r="141" spans="1:16" s="67" customFormat="1" ht="21" hidden="1" thickBot="1">
      <c r="A141" s="517" t="s">
        <v>92</v>
      </c>
      <c r="B141" s="518">
        <f aca="true" t="shared" si="49" ref="B141:O141">+B139-B140</f>
        <v>0</v>
      </c>
      <c r="C141" s="530">
        <f t="shared" si="49"/>
        <v>0</v>
      </c>
      <c r="D141" s="526">
        <f t="shared" si="49"/>
        <v>0</v>
      </c>
      <c r="E141" s="526">
        <f t="shared" si="49"/>
        <v>0</v>
      </c>
      <c r="F141" s="526">
        <f t="shared" si="49"/>
        <v>0</v>
      </c>
      <c r="G141" s="526">
        <f t="shared" si="49"/>
        <v>0</v>
      </c>
      <c r="H141" s="526">
        <f t="shared" si="49"/>
        <v>0</v>
      </c>
      <c r="I141" s="526">
        <f t="shared" si="49"/>
        <v>0</v>
      </c>
      <c r="J141" s="526">
        <f t="shared" si="49"/>
        <v>0</v>
      </c>
      <c r="K141" s="526"/>
      <c r="L141" s="526">
        <f t="shared" si="49"/>
        <v>0</v>
      </c>
      <c r="M141" s="526">
        <f t="shared" si="49"/>
        <v>0</v>
      </c>
      <c r="N141" s="526">
        <f t="shared" si="49"/>
        <v>0</v>
      </c>
      <c r="O141" s="526">
        <f t="shared" si="49"/>
        <v>0</v>
      </c>
      <c r="P141" s="847"/>
    </row>
    <row r="142" spans="1:16" s="67" customFormat="1" ht="21" hidden="1" thickBot="1">
      <c r="A142" s="817" t="s">
        <v>93</v>
      </c>
      <c r="B142" s="538" t="e">
        <f aca="true" t="shared" si="50" ref="B142:O142">+B139/B140*100</f>
        <v>#DIV/0!</v>
      </c>
      <c r="C142" s="547" t="e">
        <f t="shared" si="50"/>
        <v>#DIV/0!</v>
      </c>
      <c r="D142" s="539" t="e">
        <f t="shared" si="50"/>
        <v>#DIV/0!</v>
      </c>
      <c r="E142" s="539" t="e">
        <f t="shared" si="50"/>
        <v>#DIV/0!</v>
      </c>
      <c r="F142" s="539" t="e">
        <f t="shared" si="50"/>
        <v>#DIV/0!</v>
      </c>
      <c r="G142" s="539" t="e">
        <f t="shared" si="50"/>
        <v>#DIV/0!</v>
      </c>
      <c r="H142" s="539" t="e">
        <f t="shared" si="50"/>
        <v>#DIV/0!</v>
      </c>
      <c r="I142" s="539" t="e">
        <f t="shared" si="50"/>
        <v>#DIV/0!</v>
      </c>
      <c r="J142" s="539" t="e">
        <f t="shared" si="50"/>
        <v>#DIV/0!</v>
      </c>
      <c r="K142" s="539"/>
      <c r="L142" s="539" t="e">
        <f t="shared" si="50"/>
        <v>#DIV/0!</v>
      </c>
      <c r="M142" s="539" t="e">
        <f t="shared" si="50"/>
        <v>#DIV/0!</v>
      </c>
      <c r="N142" s="539" t="e">
        <f t="shared" si="50"/>
        <v>#DIV/0!</v>
      </c>
      <c r="O142" s="539" t="e">
        <f t="shared" si="50"/>
        <v>#DIV/0!</v>
      </c>
      <c r="P142" s="878"/>
    </row>
    <row r="143" spans="1:17" s="70" customFormat="1" ht="34.5" thickBot="1">
      <c r="A143" s="511" t="s">
        <v>107</v>
      </c>
      <c r="B143" s="537"/>
      <c r="C143" s="534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880"/>
      <c r="Q143" s="546"/>
    </row>
    <row r="144" spans="1:16" s="65" customFormat="1" ht="20.25">
      <c r="A144" s="512" t="s">
        <v>193</v>
      </c>
      <c r="B144" s="766">
        <v>208.865</v>
      </c>
      <c r="C144" s="768">
        <v>17165.007700348713</v>
      </c>
      <c r="D144" s="768">
        <v>14387.195876124131</v>
      </c>
      <c r="E144" s="768">
        <v>939.153679809127</v>
      </c>
      <c r="F144" s="768">
        <v>97.91172926691084</v>
      </c>
      <c r="G144" s="768">
        <v>0</v>
      </c>
      <c r="H144" s="768" t="s">
        <v>129</v>
      </c>
      <c r="I144" s="768">
        <v>0</v>
      </c>
      <c r="J144" s="768">
        <v>6.933505693470265</v>
      </c>
      <c r="K144" s="768" t="s">
        <v>129</v>
      </c>
      <c r="L144" s="768">
        <v>0</v>
      </c>
      <c r="M144" s="768">
        <v>15431.19479089364</v>
      </c>
      <c r="N144" s="768">
        <v>1325.2555478419074</v>
      </c>
      <c r="O144" s="768">
        <v>408.5573616131632</v>
      </c>
      <c r="P144" s="770">
        <v>1733.8129094550707</v>
      </c>
    </row>
    <row r="145" spans="1:16" s="65" customFormat="1" ht="20.25">
      <c r="A145" s="446" t="s">
        <v>194</v>
      </c>
      <c r="B145" s="870">
        <v>206.34700000000004</v>
      </c>
      <c r="C145" s="871">
        <v>17474.647882773515</v>
      </c>
      <c r="D145" s="871">
        <v>14534.232789104435</v>
      </c>
      <c r="E145" s="871">
        <v>1015.5910513197026</v>
      </c>
      <c r="F145" s="871">
        <v>102.04170644593813</v>
      </c>
      <c r="G145" s="871">
        <v>0</v>
      </c>
      <c r="H145" s="871" t="s">
        <v>129</v>
      </c>
      <c r="I145" s="871">
        <v>0</v>
      </c>
      <c r="J145" s="871">
        <v>4.503740463071104</v>
      </c>
      <c r="K145" s="871"/>
      <c r="L145" s="871">
        <v>0</v>
      </c>
      <c r="M145" s="871">
        <v>15656.36928733315</v>
      </c>
      <c r="N145" s="871">
        <v>1278.128589221069</v>
      </c>
      <c r="O145" s="871">
        <v>540.1500062192972</v>
      </c>
      <c r="P145" s="872">
        <v>1818.2785954403664</v>
      </c>
    </row>
    <row r="146" spans="1:16" s="67" customFormat="1" ht="20.25">
      <c r="A146" s="447" t="s">
        <v>195</v>
      </c>
      <c r="B146" s="518">
        <f>B144-B145</f>
        <v>2.5179999999999723</v>
      </c>
      <c r="C146" s="519">
        <f aca="true" t="shared" si="51" ref="C146:J146">C144-C145</f>
        <v>-309.64018242480233</v>
      </c>
      <c r="D146" s="519">
        <f t="shared" si="51"/>
        <v>-147.0369129803039</v>
      </c>
      <c r="E146" s="519">
        <f t="shared" si="51"/>
        <v>-76.43737151057564</v>
      </c>
      <c r="F146" s="519">
        <f t="shared" si="51"/>
        <v>-4.129977179027293</v>
      </c>
      <c r="G146" s="519">
        <f t="shared" si="51"/>
        <v>0</v>
      </c>
      <c r="H146" s="519">
        <v>0</v>
      </c>
      <c r="I146" s="519">
        <f>I144-I145</f>
        <v>0</v>
      </c>
      <c r="J146" s="519">
        <f t="shared" si="51"/>
        <v>2.429765230399161</v>
      </c>
      <c r="K146" s="519">
        <v>0</v>
      </c>
      <c r="L146" s="519">
        <f>L144-L145</f>
        <v>0</v>
      </c>
      <c r="M146" s="519">
        <f>M144-M145</f>
        <v>-225.1744964395093</v>
      </c>
      <c r="N146" s="519">
        <f>N144-N145</f>
        <v>47.12695862083842</v>
      </c>
      <c r="O146" s="519">
        <f>O144-O145</f>
        <v>-131.592644606134</v>
      </c>
      <c r="P146" s="522">
        <f>P144-P145</f>
        <v>-84.46568598529575</v>
      </c>
    </row>
    <row r="147" spans="1:16" s="67" customFormat="1" ht="21" thickBot="1">
      <c r="A147" s="764" t="s">
        <v>196</v>
      </c>
      <c r="B147" s="538">
        <f>+B144/B145*100</f>
        <v>101.22027458601286</v>
      </c>
      <c r="C147" s="539">
        <f aca="true" t="shared" si="52" ref="C147:J147">+C144/C145*100</f>
        <v>98.22806053374016</v>
      </c>
      <c r="D147" s="539">
        <f t="shared" si="52"/>
        <v>98.98834073243597</v>
      </c>
      <c r="E147" s="539">
        <f t="shared" si="52"/>
        <v>92.47360722495047</v>
      </c>
      <c r="F147" s="539">
        <f t="shared" si="52"/>
        <v>95.95265767020923</v>
      </c>
      <c r="G147" s="539">
        <v>0</v>
      </c>
      <c r="H147" s="539">
        <v>0</v>
      </c>
      <c r="I147" s="539">
        <v>0</v>
      </c>
      <c r="J147" s="539">
        <f t="shared" si="52"/>
        <v>153.94993895235035</v>
      </c>
      <c r="K147" s="539">
        <v>0</v>
      </c>
      <c r="L147" s="539">
        <v>0</v>
      </c>
      <c r="M147" s="539">
        <f>+M144/M145*100</f>
        <v>98.56177066146691</v>
      </c>
      <c r="N147" s="539">
        <f>+N144/N145*100</f>
        <v>103.68718445219656</v>
      </c>
      <c r="O147" s="539">
        <f>+O144/O145*100</f>
        <v>75.63775930927079</v>
      </c>
      <c r="P147" s="540">
        <f>+P144/P145*100</f>
        <v>95.35463453196296</v>
      </c>
    </row>
    <row r="148" spans="1:16" s="142" customFormat="1" ht="34.5" thickBot="1">
      <c r="A148" s="496" t="s">
        <v>122</v>
      </c>
      <c r="B148" s="545"/>
      <c r="C148" s="536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879"/>
    </row>
    <row r="149" spans="1:16" s="144" customFormat="1" ht="20.25">
      <c r="A149" s="512" t="s">
        <v>193</v>
      </c>
      <c r="B149" s="766">
        <v>20966.836999999927</v>
      </c>
      <c r="C149" s="768">
        <v>13544.949181732449</v>
      </c>
      <c r="D149" s="768">
        <v>11929.479126171278</v>
      </c>
      <c r="E149" s="768">
        <v>387.6668426429801</v>
      </c>
      <c r="F149" s="768">
        <v>337.7242992509261</v>
      </c>
      <c r="G149" s="768">
        <v>1.0374319534542449</v>
      </c>
      <c r="H149" s="768" t="s">
        <v>129</v>
      </c>
      <c r="I149" s="768">
        <v>6.326586122646944</v>
      </c>
      <c r="J149" s="768">
        <v>8.466680024268834</v>
      </c>
      <c r="K149" s="768" t="s">
        <v>129</v>
      </c>
      <c r="L149" s="768">
        <v>0</v>
      </c>
      <c r="M149" s="768">
        <v>12670.700966165556</v>
      </c>
      <c r="N149" s="768">
        <v>508.3289704911965</v>
      </c>
      <c r="O149" s="768">
        <v>365.9192450757684</v>
      </c>
      <c r="P149" s="770">
        <v>874.248215566965</v>
      </c>
    </row>
    <row r="150" spans="1:16" s="144" customFormat="1" ht="20.25">
      <c r="A150" s="446" t="s">
        <v>194</v>
      </c>
      <c r="B150" s="870">
        <v>20766.99699999991</v>
      </c>
      <c r="C150" s="871">
        <v>13347.909650425976</v>
      </c>
      <c r="D150" s="871">
        <v>11878.421259783865</v>
      </c>
      <c r="E150" s="871">
        <v>356.55948875676916</v>
      </c>
      <c r="F150" s="871">
        <v>335.75920164737266</v>
      </c>
      <c r="G150" s="871">
        <v>1.2072681155264502</v>
      </c>
      <c r="H150" s="871" t="s">
        <v>129</v>
      </c>
      <c r="I150" s="871">
        <v>6.600031450543085</v>
      </c>
      <c r="J150" s="871">
        <v>7.769009645448534</v>
      </c>
      <c r="K150" s="871"/>
      <c r="L150" s="871">
        <v>0</v>
      </c>
      <c r="M150" s="871">
        <v>12586.316259399524</v>
      </c>
      <c r="N150" s="871">
        <v>464.9665925859882</v>
      </c>
      <c r="O150" s="871">
        <v>296.6267984404948</v>
      </c>
      <c r="P150" s="872">
        <v>761.593391026483</v>
      </c>
    </row>
    <row r="151" spans="1:16" s="145" customFormat="1" ht="20.25">
      <c r="A151" s="447" t="s">
        <v>195</v>
      </c>
      <c r="B151" s="518">
        <f>B149-B150</f>
        <v>199.84000000001834</v>
      </c>
      <c r="C151" s="519">
        <f aca="true" t="shared" si="53" ref="C151:J151">C149-C150</f>
        <v>197.03953130647278</v>
      </c>
      <c r="D151" s="519">
        <f t="shared" si="53"/>
        <v>51.057866387413014</v>
      </c>
      <c r="E151" s="519">
        <f t="shared" si="53"/>
        <v>31.107353886210944</v>
      </c>
      <c r="F151" s="519">
        <f t="shared" si="53"/>
        <v>1.9650976035534313</v>
      </c>
      <c r="G151" s="519">
        <f t="shared" si="53"/>
        <v>-0.1698361620722053</v>
      </c>
      <c r="H151" s="519">
        <v>0</v>
      </c>
      <c r="I151" s="519">
        <f t="shared" si="53"/>
        <v>-0.27344532789614107</v>
      </c>
      <c r="J151" s="519">
        <f t="shared" si="53"/>
        <v>0.6976703788203</v>
      </c>
      <c r="K151" s="519">
        <v>0</v>
      </c>
      <c r="L151" s="519">
        <f>L149-L150</f>
        <v>0</v>
      </c>
      <c r="M151" s="519">
        <f>M149-M150</f>
        <v>84.38470676603174</v>
      </c>
      <c r="N151" s="519">
        <f>N149-N150</f>
        <v>43.36237790520829</v>
      </c>
      <c r="O151" s="519">
        <f>O149-O150</f>
        <v>69.29244663527362</v>
      </c>
      <c r="P151" s="522">
        <f>P149-P150</f>
        <v>112.65482454048197</v>
      </c>
    </row>
    <row r="152" spans="1:16" s="145" customFormat="1" ht="21" thickBot="1">
      <c r="A152" s="764" t="s">
        <v>196</v>
      </c>
      <c r="B152" s="518">
        <f>+B149/B150*100</f>
        <v>100.96229608931912</v>
      </c>
      <c r="C152" s="519">
        <f aca="true" t="shared" si="54" ref="C152:J152">+C149/C150*100</f>
        <v>101.47618268677886</v>
      </c>
      <c r="D152" s="519">
        <f t="shared" si="54"/>
        <v>100.42983714140765</v>
      </c>
      <c r="E152" s="519">
        <f t="shared" si="54"/>
        <v>108.72430965017206</v>
      </c>
      <c r="F152" s="519">
        <f t="shared" si="54"/>
        <v>100.58526991781964</v>
      </c>
      <c r="G152" s="519">
        <f t="shared" si="54"/>
        <v>85.93219187287612</v>
      </c>
      <c r="H152" s="519">
        <v>0</v>
      </c>
      <c r="I152" s="519">
        <f t="shared" si="54"/>
        <v>95.85690871406922</v>
      </c>
      <c r="J152" s="519">
        <f t="shared" si="54"/>
        <v>108.98017135593376</v>
      </c>
      <c r="K152" s="519">
        <v>0</v>
      </c>
      <c r="L152" s="519">
        <v>0</v>
      </c>
      <c r="M152" s="519">
        <f>+M149/M150*100</f>
        <v>100.67044800898763</v>
      </c>
      <c r="N152" s="519">
        <f>+N149/N150*100</f>
        <v>109.32591257020022</v>
      </c>
      <c r="O152" s="519">
        <f>+O149/O150*100</f>
        <v>123.36014378996647</v>
      </c>
      <c r="P152" s="522">
        <f>+P149/P150*100</f>
        <v>114.79199082710588</v>
      </c>
    </row>
    <row r="153" spans="1:16" s="70" customFormat="1" ht="34.5" hidden="1" thickBot="1">
      <c r="A153" s="553" t="s">
        <v>64</v>
      </c>
      <c r="B153" s="845"/>
      <c r="C153" s="826"/>
      <c r="D153" s="822"/>
      <c r="E153" s="822"/>
      <c r="F153" s="822"/>
      <c r="G153" s="822"/>
      <c r="H153" s="822"/>
      <c r="I153" s="822"/>
      <c r="J153" s="822"/>
      <c r="K153" s="822"/>
      <c r="L153" s="822"/>
      <c r="M153" s="822"/>
      <c r="N153" s="822"/>
      <c r="O153" s="822"/>
      <c r="P153" s="875"/>
    </row>
    <row r="154" spans="1:16" s="65" customFormat="1" ht="21" hidden="1" thickBot="1">
      <c r="A154" s="554" t="s">
        <v>94</v>
      </c>
      <c r="B154" s="518"/>
      <c r="C154" s="530"/>
      <c r="D154" s="530"/>
      <c r="E154" s="530"/>
      <c r="F154" s="530"/>
      <c r="G154" s="530"/>
      <c r="H154" s="530"/>
      <c r="I154" s="530"/>
      <c r="J154" s="530"/>
      <c r="K154" s="530"/>
      <c r="L154" s="530"/>
      <c r="M154" s="530"/>
      <c r="N154" s="530"/>
      <c r="O154" s="530"/>
      <c r="P154" s="847">
        <v>15.9</v>
      </c>
    </row>
    <row r="155" spans="1:16" s="65" customFormat="1" ht="21" hidden="1" thickBot="1">
      <c r="A155" s="555" t="s">
        <v>94</v>
      </c>
      <c r="B155" s="518"/>
      <c r="C155" s="530"/>
      <c r="D155" s="530"/>
      <c r="E155" s="530"/>
      <c r="F155" s="530"/>
      <c r="G155" s="530"/>
      <c r="H155" s="530"/>
      <c r="I155" s="530"/>
      <c r="J155" s="530"/>
      <c r="K155" s="530"/>
      <c r="L155" s="530"/>
      <c r="M155" s="530"/>
      <c r="N155" s="530"/>
      <c r="O155" s="530"/>
      <c r="P155" s="847">
        <v>15.9</v>
      </c>
    </row>
    <row r="156" spans="1:16" s="67" customFormat="1" ht="21" hidden="1" thickBot="1">
      <c r="A156" s="556" t="s">
        <v>92</v>
      </c>
      <c r="B156" s="518">
        <f aca="true" t="shared" si="55" ref="B156:O156">+B154-B155</f>
        <v>0</v>
      </c>
      <c r="C156" s="530">
        <f t="shared" si="55"/>
        <v>0</v>
      </c>
      <c r="D156" s="530">
        <f t="shared" si="55"/>
        <v>0</v>
      </c>
      <c r="E156" s="530">
        <f t="shared" si="55"/>
        <v>0</v>
      </c>
      <c r="F156" s="530">
        <f t="shared" si="55"/>
        <v>0</v>
      </c>
      <c r="G156" s="530">
        <f t="shared" si="55"/>
        <v>0</v>
      </c>
      <c r="H156" s="530">
        <f t="shared" si="55"/>
        <v>0</v>
      </c>
      <c r="I156" s="530">
        <f t="shared" si="55"/>
        <v>0</v>
      </c>
      <c r="J156" s="530">
        <f t="shared" si="55"/>
        <v>0</v>
      </c>
      <c r="K156" s="530"/>
      <c r="L156" s="530">
        <f t="shared" si="55"/>
        <v>0</v>
      </c>
      <c r="M156" s="530">
        <f t="shared" si="55"/>
        <v>0</v>
      </c>
      <c r="N156" s="530">
        <f t="shared" si="55"/>
        <v>0</v>
      </c>
      <c r="O156" s="530">
        <f t="shared" si="55"/>
        <v>0</v>
      </c>
      <c r="P156" s="847"/>
    </row>
    <row r="157" spans="1:16" s="67" customFormat="1" ht="21" hidden="1" thickBot="1">
      <c r="A157" s="557" t="s">
        <v>93</v>
      </c>
      <c r="B157" s="518" t="e">
        <f aca="true" t="shared" si="56" ref="B157:O157">+B154/B155*100</f>
        <v>#DIV/0!</v>
      </c>
      <c r="C157" s="827" t="e">
        <f t="shared" si="56"/>
        <v>#DIV/0!</v>
      </c>
      <c r="D157" s="827" t="e">
        <f t="shared" si="56"/>
        <v>#DIV/0!</v>
      </c>
      <c r="E157" s="827" t="e">
        <f t="shared" si="56"/>
        <v>#DIV/0!</v>
      </c>
      <c r="F157" s="827" t="e">
        <f t="shared" si="56"/>
        <v>#DIV/0!</v>
      </c>
      <c r="G157" s="827" t="e">
        <f t="shared" si="56"/>
        <v>#DIV/0!</v>
      </c>
      <c r="H157" s="827" t="e">
        <f t="shared" si="56"/>
        <v>#DIV/0!</v>
      </c>
      <c r="I157" s="827" t="e">
        <f t="shared" si="56"/>
        <v>#DIV/0!</v>
      </c>
      <c r="J157" s="827" t="e">
        <f t="shared" si="56"/>
        <v>#DIV/0!</v>
      </c>
      <c r="K157" s="827"/>
      <c r="L157" s="827" t="e">
        <f t="shared" si="56"/>
        <v>#DIV/0!</v>
      </c>
      <c r="M157" s="827" t="e">
        <f t="shared" si="56"/>
        <v>#DIV/0!</v>
      </c>
      <c r="N157" s="827" t="e">
        <f t="shared" si="56"/>
        <v>#DIV/0!</v>
      </c>
      <c r="O157" s="827" t="e">
        <f t="shared" si="56"/>
        <v>#DIV/0!</v>
      </c>
      <c r="P157" s="847"/>
    </row>
    <row r="158" spans="1:16" s="70" customFormat="1" ht="34.5" hidden="1" thickBot="1">
      <c r="A158" s="558" t="s">
        <v>65</v>
      </c>
      <c r="B158" s="845"/>
      <c r="C158" s="826"/>
      <c r="D158" s="826"/>
      <c r="E158" s="826"/>
      <c r="F158" s="826"/>
      <c r="G158" s="826"/>
      <c r="H158" s="826"/>
      <c r="I158" s="826"/>
      <c r="J158" s="826"/>
      <c r="K158" s="826"/>
      <c r="L158" s="826"/>
      <c r="M158" s="826"/>
      <c r="N158" s="826"/>
      <c r="O158" s="826"/>
      <c r="P158" s="875"/>
    </row>
    <row r="159" spans="1:16" s="65" customFormat="1" ht="21" hidden="1" thickBot="1">
      <c r="A159" s="554" t="s">
        <v>94</v>
      </c>
      <c r="B159" s="518"/>
      <c r="C159" s="530"/>
      <c r="D159" s="530"/>
      <c r="E159" s="530"/>
      <c r="F159" s="530"/>
      <c r="G159" s="530"/>
      <c r="H159" s="530"/>
      <c r="I159" s="530"/>
      <c r="J159" s="530"/>
      <c r="K159" s="530"/>
      <c r="L159" s="530"/>
      <c r="M159" s="530"/>
      <c r="N159" s="530"/>
      <c r="O159" s="530"/>
      <c r="P159" s="847">
        <v>22.1</v>
      </c>
    </row>
    <row r="160" spans="1:16" s="65" customFormat="1" ht="21" hidden="1" thickBot="1">
      <c r="A160" s="555" t="s">
        <v>94</v>
      </c>
      <c r="B160" s="518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847">
        <v>22.1</v>
      </c>
    </row>
    <row r="161" spans="1:16" s="67" customFormat="1" ht="21" hidden="1" thickBot="1">
      <c r="A161" s="556" t="s">
        <v>92</v>
      </c>
      <c r="B161" s="518">
        <f aca="true" t="shared" si="57" ref="B161:O161">+B159-B160</f>
        <v>0</v>
      </c>
      <c r="C161" s="530">
        <f t="shared" si="57"/>
        <v>0</v>
      </c>
      <c r="D161" s="530">
        <f t="shared" si="57"/>
        <v>0</v>
      </c>
      <c r="E161" s="530">
        <f t="shared" si="57"/>
        <v>0</v>
      </c>
      <c r="F161" s="530">
        <f t="shared" si="57"/>
        <v>0</v>
      </c>
      <c r="G161" s="530">
        <f t="shared" si="57"/>
        <v>0</v>
      </c>
      <c r="H161" s="530">
        <f t="shared" si="57"/>
        <v>0</v>
      </c>
      <c r="I161" s="530">
        <f t="shared" si="57"/>
        <v>0</v>
      </c>
      <c r="J161" s="530">
        <f t="shared" si="57"/>
        <v>0</v>
      </c>
      <c r="K161" s="530"/>
      <c r="L161" s="530">
        <f t="shared" si="57"/>
        <v>0</v>
      </c>
      <c r="M161" s="530">
        <f t="shared" si="57"/>
        <v>0</v>
      </c>
      <c r="N161" s="530">
        <f t="shared" si="57"/>
        <v>0</v>
      </c>
      <c r="O161" s="530">
        <f t="shared" si="57"/>
        <v>0</v>
      </c>
      <c r="P161" s="847"/>
    </row>
    <row r="162" spans="1:16" s="67" customFormat="1" ht="21" hidden="1" thickBot="1">
      <c r="A162" s="557" t="s">
        <v>93</v>
      </c>
      <c r="B162" s="518" t="e">
        <f aca="true" t="shared" si="58" ref="B162:O162">+B159/B160*100</f>
        <v>#DIV/0!</v>
      </c>
      <c r="C162" s="827" t="e">
        <f t="shared" si="58"/>
        <v>#DIV/0!</v>
      </c>
      <c r="D162" s="827" t="e">
        <f t="shared" si="58"/>
        <v>#DIV/0!</v>
      </c>
      <c r="E162" s="827" t="e">
        <f t="shared" si="58"/>
        <v>#DIV/0!</v>
      </c>
      <c r="F162" s="827" t="e">
        <f t="shared" si="58"/>
        <v>#DIV/0!</v>
      </c>
      <c r="G162" s="827" t="e">
        <f t="shared" si="58"/>
        <v>#DIV/0!</v>
      </c>
      <c r="H162" s="827" t="e">
        <f t="shared" si="58"/>
        <v>#DIV/0!</v>
      </c>
      <c r="I162" s="827" t="e">
        <f t="shared" si="58"/>
        <v>#DIV/0!</v>
      </c>
      <c r="J162" s="827" t="e">
        <f t="shared" si="58"/>
        <v>#DIV/0!</v>
      </c>
      <c r="K162" s="827"/>
      <c r="L162" s="827" t="e">
        <f t="shared" si="58"/>
        <v>#DIV/0!</v>
      </c>
      <c r="M162" s="827" t="e">
        <f t="shared" si="58"/>
        <v>#DIV/0!</v>
      </c>
      <c r="N162" s="827" t="e">
        <f t="shared" si="58"/>
        <v>#DIV/0!</v>
      </c>
      <c r="O162" s="827" t="e">
        <f t="shared" si="58"/>
        <v>#DIV/0!</v>
      </c>
      <c r="P162" s="847"/>
    </row>
    <row r="163" spans="1:16" s="159" customFormat="1" ht="34.5" hidden="1" thickBot="1">
      <c r="A163" s="559" t="s">
        <v>66</v>
      </c>
      <c r="B163" s="836"/>
      <c r="C163" s="821"/>
      <c r="D163" s="821"/>
      <c r="E163" s="821"/>
      <c r="F163" s="821"/>
      <c r="G163" s="821"/>
      <c r="H163" s="821"/>
      <c r="I163" s="821"/>
      <c r="J163" s="821"/>
      <c r="K163" s="821"/>
      <c r="L163" s="821"/>
      <c r="M163" s="821"/>
      <c r="N163" s="821"/>
      <c r="O163" s="821"/>
      <c r="P163" s="873"/>
    </row>
    <row r="164" spans="1:16" s="162" customFormat="1" ht="21" hidden="1" thickBot="1">
      <c r="A164" s="560" t="s">
        <v>120</v>
      </c>
      <c r="B164" s="548">
        <v>0</v>
      </c>
      <c r="C164" s="525">
        <v>0</v>
      </c>
      <c r="D164" s="525">
        <v>0</v>
      </c>
      <c r="E164" s="525">
        <v>0</v>
      </c>
      <c r="F164" s="525">
        <v>0</v>
      </c>
      <c r="G164" s="525">
        <v>0</v>
      </c>
      <c r="H164" s="525">
        <v>0</v>
      </c>
      <c r="I164" s="525">
        <v>0</v>
      </c>
      <c r="J164" s="525">
        <v>0</v>
      </c>
      <c r="K164" s="525"/>
      <c r="L164" s="525">
        <v>0</v>
      </c>
      <c r="M164" s="525">
        <v>0</v>
      </c>
      <c r="N164" s="525">
        <v>0</v>
      </c>
      <c r="O164" s="525">
        <v>0</v>
      </c>
      <c r="P164" s="838"/>
    </row>
    <row r="165" spans="1:16" s="162" customFormat="1" ht="21" hidden="1" thickBot="1">
      <c r="A165" s="561" t="s">
        <v>116</v>
      </c>
      <c r="B165" s="548">
        <v>0.04</v>
      </c>
      <c r="C165" s="525">
        <v>804167</v>
      </c>
      <c r="D165" s="525">
        <v>520650</v>
      </c>
      <c r="E165" s="525">
        <v>0</v>
      </c>
      <c r="F165" s="525">
        <v>0</v>
      </c>
      <c r="G165" s="525">
        <v>0</v>
      </c>
      <c r="H165" s="525">
        <v>0</v>
      </c>
      <c r="I165" s="525">
        <v>0</v>
      </c>
      <c r="J165" s="525">
        <v>0</v>
      </c>
      <c r="K165" s="525"/>
      <c r="L165" s="525">
        <v>520650</v>
      </c>
      <c r="M165" s="525">
        <v>0</v>
      </c>
      <c r="N165" s="525">
        <v>283517</v>
      </c>
      <c r="O165" s="525">
        <v>283517</v>
      </c>
      <c r="P165" s="838"/>
    </row>
    <row r="166" spans="1:16" s="165" customFormat="1" ht="21" hidden="1" thickBot="1">
      <c r="A166" s="562" t="s">
        <v>118</v>
      </c>
      <c r="B166" s="548">
        <f aca="true" t="shared" si="59" ref="B166:O166">+B164-B165</f>
        <v>-0.04</v>
      </c>
      <c r="C166" s="525">
        <f t="shared" si="59"/>
        <v>-804167</v>
      </c>
      <c r="D166" s="525">
        <f t="shared" si="59"/>
        <v>-520650</v>
      </c>
      <c r="E166" s="525">
        <f t="shared" si="59"/>
        <v>0</v>
      </c>
      <c r="F166" s="525">
        <f t="shared" si="59"/>
        <v>0</v>
      </c>
      <c r="G166" s="525">
        <f t="shared" si="59"/>
        <v>0</v>
      </c>
      <c r="H166" s="525">
        <f t="shared" si="59"/>
        <v>0</v>
      </c>
      <c r="I166" s="525">
        <f t="shared" si="59"/>
        <v>0</v>
      </c>
      <c r="J166" s="525">
        <f t="shared" si="59"/>
        <v>0</v>
      </c>
      <c r="K166" s="525"/>
      <c r="L166" s="525">
        <f t="shared" si="59"/>
        <v>-520650</v>
      </c>
      <c r="M166" s="525">
        <f t="shared" si="59"/>
        <v>0</v>
      </c>
      <c r="N166" s="525">
        <f t="shared" si="59"/>
        <v>-283517</v>
      </c>
      <c r="O166" s="525">
        <f t="shared" si="59"/>
        <v>-283517</v>
      </c>
      <c r="P166" s="838"/>
    </row>
    <row r="167" spans="1:16" s="165" customFormat="1" ht="21" hidden="1" thickBot="1">
      <c r="A167" s="563" t="s">
        <v>119</v>
      </c>
      <c r="B167" s="548">
        <f aca="true" t="shared" si="60" ref="B167:O167">+B164/B165*100</f>
        <v>0</v>
      </c>
      <c r="C167" s="524">
        <f t="shared" si="60"/>
        <v>0</v>
      </c>
      <c r="D167" s="524">
        <f t="shared" si="60"/>
        <v>0</v>
      </c>
      <c r="E167" s="524" t="e">
        <f t="shared" si="60"/>
        <v>#DIV/0!</v>
      </c>
      <c r="F167" s="524" t="e">
        <f t="shared" si="60"/>
        <v>#DIV/0!</v>
      </c>
      <c r="G167" s="524" t="e">
        <f t="shared" si="60"/>
        <v>#DIV/0!</v>
      </c>
      <c r="H167" s="524" t="e">
        <f t="shared" si="60"/>
        <v>#DIV/0!</v>
      </c>
      <c r="I167" s="524" t="e">
        <f t="shared" si="60"/>
        <v>#DIV/0!</v>
      </c>
      <c r="J167" s="524" t="e">
        <f t="shared" si="60"/>
        <v>#DIV/0!</v>
      </c>
      <c r="K167" s="524"/>
      <c r="L167" s="524">
        <f t="shared" si="60"/>
        <v>0</v>
      </c>
      <c r="M167" s="524" t="e">
        <f t="shared" si="60"/>
        <v>#DIV/0!</v>
      </c>
      <c r="N167" s="524">
        <f t="shared" si="60"/>
        <v>0</v>
      </c>
      <c r="O167" s="524">
        <f t="shared" si="60"/>
        <v>0</v>
      </c>
      <c r="P167" s="838"/>
    </row>
    <row r="168" spans="1:16" s="159" customFormat="1" ht="34.5" hidden="1" thickBot="1">
      <c r="A168" s="559" t="s">
        <v>67</v>
      </c>
      <c r="B168" s="836"/>
      <c r="C168" s="821"/>
      <c r="D168" s="821"/>
      <c r="E168" s="821"/>
      <c r="F168" s="821"/>
      <c r="G168" s="821"/>
      <c r="H168" s="821"/>
      <c r="I168" s="821"/>
      <c r="J168" s="821"/>
      <c r="K168" s="821"/>
      <c r="L168" s="821"/>
      <c r="M168" s="821"/>
      <c r="N168" s="821"/>
      <c r="O168" s="821"/>
      <c r="P168" s="873"/>
    </row>
    <row r="169" spans="1:16" s="162" customFormat="1" ht="21" hidden="1" thickBot="1">
      <c r="A169" s="560" t="s">
        <v>94</v>
      </c>
      <c r="B169" s="548"/>
      <c r="C169" s="525"/>
      <c r="D169" s="525"/>
      <c r="E169" s="525"/>
      <c r="F169" s="525"/>
      <c r="G169" s="525"/>
      <c r="H169" s="525"/>
      <c r="I169" s="525"/>
      <c r="J169" s="525"/>
      <c r="K169" s="525"/>
      <c r="L169" s="525"/>
      <c r="M169" s="525"/>
      <c r="N169" s="525"/>
      <c r="O169" s="525"/>
      <c r="P169" s="838">
        <v>20.3</v>
      </c>
    </row>
    <row r="170" spans="1:16" s="162" customFormat="1" ht="21" hidden="1" thickBot="1">
      <c r="A170" s="564" t="s">
        <v>94</v>
      </c>
      <c r="B170" s="548"/>
      <c r="C170" s="525"/>
      <c r="D170" s="525"/>
      <c r="E170" s="525"/>
      <c r="F170" s="525"/>
      <c r="G170" s="525"/>
      <c r="H170" s="525"/>
      <c r="I170" s="525"/>
      <c r="J170" s="525"/>
      <c r="K170" s="525"/>
      <c r="L170" s="525"/>
      <c r="M170" s="525"/>
      <c r="N170" s="525"/>
      <c r="O170" s="525"/>
      <c r="P170" s="838">
        <v>20.3</v>
      </c>
    </row>
    <row r="171" spans="1:16" s="165" customFormat="1" ht="21" hidden="1" thickBot="1">
      <c r="A171" s="562" t="s">
        <v>92</v>
      </c>
      <c r="B171" s="548">
        <f aca="true" t="shared" si="61" ref="B171:O171">+B169-B170</f>
        <v>0</v>
      </c>
      <c r="C171" s="525">
        <f t="shared" si="61"/>
        <v>0</v>
      </c>
      <c r="D171" s="525">
        <f t="shared" si="61"/>
        <v>0</v>
      </c>
      <c r="E171" s="525">
        <f t="shared" si="61"/>
        <v>0</v>
      </c>
      <c r="F171" s="525">
        <f t="shared" si="61"/>
        <v>0</v>
      </c>
      <c r="G171" s="525">
        <f t="shared" si="61"/>
        <v>0</v>
      </c>
      <c r="H171" s="525">
        <f t="shared" si="61"/>
        <v>0</v>
      </c>
      <c r="I171" s="525">
        <f t="shared" si="61"/>
        <v>0</v>
      </c>
      <c r="J171" s="525">
        <f t="shared" si="61"/>
        <v>0</v>
      </c>
      <c r="K171" s="525"/>
      <c r="L171" s="525">
        <f t="shared" si="61"/>
        <v>0</v>
      </c>
      <c r="M171" s="525">
        <f t="shared" si="61"/>
        <v>0</v>
      </c>
      <c r="N171" s="525">
        <f t="shared" si="61"/>
        <v>0</v>
      </c>
      <c r="O171" s="525">
        <f t="shared" si="61"/>
        <v>0</v>
      </c>
      <c r="P171" s="838"/>
    </row>
    <row r="172" spans="1:16" s="165" customFormat="1" ht="21" hidden="1" thickBot="1">
      <c r="A172" s="563" t="s">
        <v>93</v>
      </c>
      <c r="B172" s="548" t="e">
        <f aca="true" t="shared" si="62" ref="B172:O172">+B169/B170*100</f>
        <v>#DIV/0!</v>
      </c>
      <c r="C172" s="524" t="e">
        <f t="shared" si="62"/>
        <v>#DIV/0!</v>
      </c>
      <c r="D172" s="524" t="e">
        <f t="shared" si="62"/>
        <v>#DIV/0!</v>
      </c>
      <c r="E172" s="524" t="e">
        <f t="shared" si="62"/>
        <v>#DIV/0!</v>
      </c>
      <c r="F172" s="524" t="e">
        <f t="shared" si="62"/>
        <v>#DIV/0!</v>
      </c>
      <c r="G172" s="524" t="e">
        <f t="shared" si="62"/>
        <v>#DIV/0!</v>
      </c>
      <c r="H172" s="524" t="e">
        <f t="shared" si="62"/>
        <v>#DIV/0!</v>
      </c>
      <c r="I172" s="524" t="e">
        <f t="shared" si="62"/>
        <v>#DIV/0!</v>
      </c>
      <c r="J172" s="524" t="e">
        <f t="shared" si="62"/>
        <v>#DIV/0!</v>
      </c>
      <c r="K172" s="524"/>
      <c r="L172" s="524" t="e">
        <f t="shared" si="62"/>
        <v>#DIV/0!</v>
      </c>
      <c r="M172" s="524" t="e">
        <f t="shared" si="62"/>
        <v>#DIV/0!</v>
      </c>
      <c r="N172" s="524" t="e">
        <f t="shared" si="62"/>
        <v>#DIV/0!</v>
      </c>
      <c r="O172" s="524" t="e">
        <f t="shared" si="62"/>
        <v>#DIV/0!</v>
      </c>
      <c r="P172" s="838"/>
    </row>
    <row r="173" spans="1:16" s="159" customFormat="1" ht="34.5" hidden="1" thickBot="1">
      <c r="A173" s="559" t="s">
        <v>68</v>
      </c>
      <c r="B173" s="836"/>
      <c r="C173" s="821"/>
      <c r="D173" s="821"/>
      <c r="E173" s="821"/>
      <c r="F173" s="821"/>
      <c r="G173" s="821"/>
      <c r="H173" s="821"/>
      <c r="I173" s="821"/>
      <c r="J173" s="821"/>
      <c r="K173" s="821"/>
      <c r="L173" s="821"/>
      <c r="M173" s="821"/>
      <c r="N173" s="821"/>
      <c r="O173" s="821"/>
      <c r="P173" s="873"/>
    </row>
    <row r="174" spans="1:16" s="162" customFormat="1" ht="21" hidden="1" thickBot="1">
      <c r="A174" s="560" t="s">
        <v>120</v>
      </c>
      <c r="B174" s="548">
        <v>0</v>
      </c>
      <c r="C174" s="525">
        <v>0</v>
      </c>
      <c r="D174" s="525">
        <v>0</v>
      </c>
      <c r="E174" s="525">
        <v>0</v>
      </c>
      <c r="F174" s="525">
        <v>0</v>
      </c>
      <c r="G174" s="525">
        <v>0</v>
      </c>
      <c r="H174" s="525">
        <v>0</v>
      </c>
      <c r="I174" s="525">
        <v>0</v>
      </c>
      <c r="J174" s="525">
        <v>0</v>
      </c>
      <c r="K174" s="525"/>
      <c r="L174" s="525">
        <v>0</v>
      </c>
      <c r="M174" s="525">
        <v>0</v>
      </c>
      <c r="N174" s="525">
        <v>0</v>
      </c>
      <c r="O174" s="525">
        <v>0</v>
      </c>
      <c r="P174" s="838"/>
    </row>
    <row r="175" spans="1:16" s="162" customFormat="1" ht="21" hidden="1" thickBot="1">
      <c r="A175" s="561" t="s">
        <v>116</v>
      </c>
      <c r="B175" s="548">
        <v>0</v>
      </c>
      <c r="C175" s="525">
        <v>0</v>
      </c>
      <c r="D175" s="525">
        <v>0</v>
      </c>
      <c r="E175" s="525">
        <v>0</v>
      </c>
      <c r="F175" s="525">
        <v>0</v>
      </c>
      <c r="G175" s="525">
        <v>0</v>
      </c>
      <c r="H175" s="525">
        <v>0</v>
      </c>
      <c r="I175" s="525">
        <v>0</v>
      </c>
      <c r="J175" s="525">
        <v>0</v>
      </c>
      <c r="K175" s="525"/>
      <c r="L175" s="525">
        <v>0</v>
      </c>
      <c r="M175" s="525">
        <v>0</v>
      </c>
      <c r="N175" s="525">
        <v>0</v>
      </c>
      <c r="O175" s="525">
        <v>0</v>
      </c>
      <c r="P175" s="838"/>
    </row>
    <row r="176" spans="1:16" s="165" customFormat="1" ht="21" hidden="1" thickBot="1">
      <c r="A176" s="562" t="s">
        <v>118</v>
      </c>
      <c r="B176" s="548">
        <f aca="true" t="shared" si="63" ref="B176:O176">+B174-B175</f>
        <v>0</v>
      </c>
      <c r="C176" s="525">
        <f t="shared" si="63"/>
        <v>0</v>
      </c>
      <c r="D176" s="525">
        <f t="shared" si="63"/>
        <v>0</v>
      </c>
      <c r="E176" s="525">
        <f t="shared" si="63"/>
        <v>0</v>
      </c>
      <c r="F176" s="525">
        <f t="shared" si="63"/>
        <v>0</v>
      </c>
      <c r="G176" s="525">
        <f t="shared" si="63"/>
        <v>0</v>
      </c>
      <c r="H176" s="525">
        <f t="shared" si="63"/>
        <v>0</v>
      </c>
      <c r="I176" s="525">
        <f t="shared" si="63"/>
        <v>0</v>
      </c>
      <c r="J176" s="525">
        <f t="shared" si="63"/>
        <v>0</v>
      </c>
      <c r="K176" s="525"/>
      <c r="L176" s="525">
        <f t="shared" si="63"/>
        <v>0</v>
      </c>
      <c r="M176" s="525">
        <f t="shared" si="63"/>
        <v>0</v>
      </c>
      <c r="N176" s="525">
        <f t="shared" si="63"/>
        <v>0</v>
      </c>
      <c r="O176" s="525">
        <f t="shared" si="63"/>
        <v>0</v>
      </c>
      <c r="P176" s="838"/>
    </row>
    <row r="177" spans="1:16" s="165" customFormat="1" ht="21" hidden="1" thickBot="1">
      <c r="A177" s="563" t="s">
        <v>119</v>
      </c>
      <c r="B177" s="548" t="e">
        <f aca="true" t="shared" si="64" ref="B177:O177">+B174/B175*100</f>
        <v>#DIV/0!</v>
      </c>
      <c r="C177" s="524" t="e">
        <f t="shared" si="64"/>
        <v>#DIV/0!</v>
      </c>
      <c r="D177" s="524" t="e">
        <f t="shared" si="64"/>
        <v>#DIV/0!</v>
      </c>
      <c r="E177" s="524" t="e">
        <f t="shared" si="64"/>
        <v>#DIV/0!</v>
      </c>
      <c r="F177" s="524" t="e">
        <f t="shared" si="64"/>
        <v>#DIV/0!</v>
      </c>
      <c r="G177" s="524" t="e">
        <f t="shared" si="64"/>
        <v>#DIV/0!</v>
      </c>
      <c r="H177" s="524" t="e">
        <f t="shared" si="64"/>
        <v>#DIV/0!</v>
      </c>
      <c r="I177" s="524" t="e">
        <f t="shared" si="64"/>
        <v>#DIV/0!</v>
      </c>
      <c r="J177" s="524" t="e">
        <f t="shared" si="64"/>
        <v>#DIV/0!</v>
      </c>
      <c r="K177" s="524"/>
      <c r="L177" s="524" t="e">
        <f t="shared" si="64"/>
        <v>#DIV/0!</v>
      </c>
      <c r="M177" s="524" t="e">
        <f t="shared" si="64"/>
        <v>#DIV/0!</v>
      </c>
      <c r="N177" s="524" t="e">
        <f t="shared" si="64"/>
        <v>#DIV/0!</v>
      </c>
      <c r="O177" s="524" t="e">
        <f t="shared" si="64"/>
        <v>#DIV/0!</v>
      </c>
      <c r="P177" s="838"/>
    </row>
    <row r="178" spans="1:16" s="159" customFormat="1" ht="34.5" hidden="1" thickBot="1">
      <c r="A178" s="559" t="s">
        <v>69</v>
      </c>
      <c r="B178" s="836"/>
      <c r="C178" s="821"/>
      <c r="D178" s="821"/>
      <c r="E178" s="821"/>
      <c r="F178" s="821"/>
      <c r="G178" s="821"/>
      <c r="H178" s="821"/>
      <c r="I178" s="821"/>
      <c r="J178" s="821"/>
      <c r="K178" s="821"/>
      <c r="L178" s="821"/>
      <c r="M178" s="821"/>
      <c r="N178" s="821"/>
      <c r="O178" s="821"/>
      <c r="P178" s="873"/>
    </row>
    <row r="179" spans="1:16" s="162" customFormat="1" ht="21" hidden="1" thickBot="1">
      <c r="A179" s="560" t="s">
        <v>120</v>
      </c>
      <c r="B179" s="548">
        <v>6.709</v>
      </c>
      <c r="C179" s="525">
        <v>14946</v>
      </c>
      <c r="D179" s="525">
        <v>11425</v>
      </c>
      <c r="E179" s="525">
        <v>1802</v>
      </c>
      <c r="F179" s="525">
        <v>121</v>
      </c>
      <c r="G179" s="525">
        <v>0</v>
      </c>
      <c r="H179" s="525">
        <v>0</v>
      </c>
      <c r="I179" s="525">
        <v>16</v>
      </c>
      <c r="J179" s="525">
        <v>0</v>
      </c>
      <c r="K179" s="525"/>
      <c r="L179" s="525">
        <v>13364</v>
      </c>
      <c r="M179" s="525">
        <v>356</v>
      </c>
      <c r="N179" s="525">
        <v>1225</v>
      </c>
      <c r="O179" s="525">
        <v>1582</v>
      </c>
      <c r="P179" s="838"/>
    </row>
    <row r="180" spans="1:16" s="162" customFormat="1" ht="21" hidden="1" thickBot="1">
      <c r="A180" s="561" t="s">
        <v>116</v>
      </c>
      <c r="B180" s="548">
        <v>4.385</v>
      </c>
      <c r="C180" s="525">
        <v>14357</v>
      </c>
      <c r="D180" s="525">
        <v>9895</v>
      </c>
      <c r="E180" s="525">
        <v>2317</v>
      </c>
      <c r="F180" s="525">
        <v>0</v>
      </c>
      <c r="G180" s="525">
        <v>0</v>
      </c>
      <c r="H180" s="525">
        <v>0</v>
      </c>
      <c r="I180" s="525">
        <v>95</v>
      </c>
      <c r="J180" s="525">
        <v>0</v>
      </c>
      <c r="K180" s="525"/>
      <c r="L180" s="525">
        <v>12307</v>
      </c>
      <c r="M180" s="525">
        <v>590</v>
      </c>
      <c r="N180" s="525">
        <v>1460</v>
      </c>
      <c r="O180" s="525">
        <v>2050</v>
      </c>
      <c r="P180" s="838"/>
    </row>
    <row r="181" spans="1:16" s="165" customFormat="1" ht="21" hidden="1" thickBot="1">
      <c r="A181" s="562" t="s">
        <v>118</v>
      </c>
      <c r="B181" s="548">
        <f aca="true" t="shared" si="65" ref="B181:O181">+B179-B180</f>
        <v>2.324</v>
      </c>
      <c r="C181" s="525">
        <f t="shared" si="65"/>
        <v>589</v>
      </c>
      <c r="D181" s="525">
        <f t="shared" si="65"/>
        <v>1530</v>
      </c>
      <c r="E181" s="525">
        <f t="shared" si="65"/>
        <v>-515</v>
      </c>
      <c r="F181" s="525">
        <f t="shared" si="65"/>
        <v>121</v>
      </c>
      <c r="G181" s="525">
        <f t="shared" si="65"/>
        <v>0</v>
      </c>
      <c r="H181" s="525">
        <f t="shared" si="65"/>
        <v>0</v>
      </c>
      <c r="I181" s="525">
        <f t="shared" si="65"/>
        <v>-79</v>
      </c>
      <c r="J181" s="525">
        <f t="shared" si="65"/>
        <v>0</v>
      </c>
      <c r="K181" s="525"/>
      <c r="L181" s="525">
        <f t="shared" si="65"/>
        <v>1057</v>
      </c>
      <c r="M181" s="525">
        <f t="shared" si="65"/>
        <v>-234</v>
      </c>
      <c r="N181" s="525">
        <f t="shared" si="65"/>
        <v>-235</v>
      </c>
      <c r="O181" s="525">
        <f t="shared" si="65"/>
        <v>-468</v>
      </c>
      <c r="P181" s="838"/>
    </row>
    <row r="182" spans="1:16" s="165" customFormat="1" ht="21" hidden="1" thickBot="1">
      <c r="A182" s="563" t="s">
        <v>119</v>
      </c>
      <c r="B182" s="548">
        <f aca="true" t="shared" si="66" ref="B182:O182">+B179/B180*100</f>
        <v>152.9988597491448</v>
      </c>
      <c r="C182" s="524">
        <f t="shared" si="66"/>
        <v>104.102528383367</v>
      </c>
      <c r="D182" s="524">
        <f t="shared" si="66"/>
        <v>115.46235472460839</v>
      </c>
      <c r="E182" s="524">
        <f t="shared" si="66"/>
        <v>77.77298230470436</v>
      </c>
      <c r="F182" s="524" t="e">
        <f t="shared" si="66"/>
        <v>#DIV/0!</v>
      </c>
      <c r="G182" s="524" t="e">
        <f t="shared" si="66"/>
        <v>#DIV/0!</v>
      </c>
      <c r="H182" s="524" t="e">
        <f t="shared" si="66"/>
        <v>#DIV/0!</v>
      </c>
      <c r="I182" s="524">
        <f t="shared" si="66"/>
        <v>16.842105263157894</v>
      </c>
      <c r="J182" s="524" t="e">
        <f t="shared" si="66"/>
        <v>#DIV/0!</v>
      </c>
      <c r="K182" s="524"/>
      <c r="L182" s="524">
        <f t="shared" si="66"/>
        <v>108.58860810920615</v>
      </c>
      <c r="M182" s="524">
        <f t="shared" si="66"/>
        <v>60.33898305084746</v>
      </c>
      <c r="N182" s="524">
        <f t="shared" si="66"/>
        <v>83.9041095890411</v>
      </c>
      <c r="O182" s="524">
        <f t="shared" si="66"/>
        <v>77.17073170731707</v>
      </c>
      <c r="P182" s="838"/>
    </row>
    <row r="183" spans="1:16" s="159" customFormat="1" ht="34.5" hidden="1" thickBot="1">
      <c r="A183" s="559" t="s">
        <v>70</v>
      </c>
      <c r="B183" s="836"/>
      <c r="C183" s="821"/>
      <c r="D183" s="821"/>
      <c r="E183" s="821"/>
      <c r="F183" s="821"/>
      <c r="G183" s="821"/>
      <c r="H183" s="821"/>
      <c r="I183" s="821"/>
      <c r="J183" s="821"/>
      <c r="K183" s="821"/>
      <c r="L183" s="821"/>
      <c r="M183" s="821"/>
      <c r="N183" s="821"/>
      <c r="O183" s="821"/>
      <c r="P183" s="873"/>
    </row>
    <row r="184" spans="1:16" s="162" customFormat="1" ht="21" hidden="1" thickBot="1">
      <c r="A184" s="560" t="s">
        <v>120</v>
      </c>
      <c r="B184" s="548">
        <v>3.998</v>
      </c>
      <c r="C184" s="525">
        <v>14327</v>
      </c>
      <c r="D184" s="525">
        <v>11762</v>
      </c>
      <c r="E184" s="525">
        <v>1409</v>
      </c>
      <c r="F184" s="525">
        <v>0</v>
      </c>
      <c r="G184" s="525">
        <v>0</v>
      </c>
      <c r="H184" s="525">
        <v>0</v>
      </c>
      <c r="I184" s="525">
        <v>0</v>
      </c>
      <c r="J184" s="525">
        <v>0</v>
      </c>
      <c r="K184" s="525"/>
      <c r="L184" s="525">
        <v>13171</v>
      </c>
      <c r="M184" s="525">
        <v>489</v>
      </c>
      <c r="N184" s="525">
        <v>667</v>
      </c>
      <c r="O184" s="525">
        <v>1156</v>
      </c>
      <c r="P184" s="838"/>
    </row>
    <row r="185" spans="1:16" s="162" customFormat="1" ht="21" hidden="1" thickBot="1">
      <c r="A185" s="561" t="s">
        <v>116</v>
      </c>
      <c r="B185" s="548">
        <v>6.262</v>
      </c>
      <c r="C185" s="525">
        <v>15473</v>
      </c>
      <c r="D185" s="525">
        <v>11458</v>
      </c>
      <c r="E185" s="525">
        <v>1520</v>
      </c>
      <c r="F185" s="525">
        <v>213</v>
      </c>
      <c r="G185" s="525">
        <v>0</v>
      </c>
      <c r="H185" s="525">
        <v>0</v>
      </c>
      <c r="I185" s="525">
        <v>0</v>
      </c>
      <c r="J185" s="525">
        <v>713</v>
      </c>
      <c r="K185" s="525"/>
      <c r="L185" s="525">
        <v>13904</v>
      </c>
      <c r="M185" s="525">
        <v>1120</v>
      </c>
      <c r="N185" s="525">
        <v>449</v>
      </c>
      <c r="O185" s="525">
        <v>1569</v>
      </c>
      <c r="P185" s="838"/>
    </row>
    <row r="186" spans="1:16" s="165" customFormat="1" ht="21" hidden="1" thickBot="1">
      <c r="A186" s="562" t="s">
        <v>118</v>
      </c>
      <c r="B186" s="548">
        <f aca="true" t="shared" si="67" ref="B186:O186">+B184-B185</f>
        <v>-2.2639999999999993</v>
      </c>
      <c r="C186" s="525">
        <f t="shared" si="67"/>
        <v>-1146</v>
      </c>
      <c r="D186" s="525">
        <f t="shared" si="67"/>
        <v>304</v>
      </c>
      <c r="E186" s="525">
        <f t="shared" si="67"/>
        <v>-111</v>
      </c>
      <c r="F186" s="525">
        <f t="shared" si="67"/>
        <v>-213</v>
      </c>
      <c r="G186" s="525">
        <f t="shared" si="67"/>
        <v>0</v>
      </c>
      <c r="H186" s="525">
        <f t="shared" si="67"/>
        <v>0</v>
      </c>
      <c r="I186" s="525">
        <f t="shared" si="67"/>
        <v>0</v>
      </c>
      <c r="J186" s="525">
        <f t="shared" si="67"/>
        <v>-713</v>
      </c>
      <c r="K186" s="525"/>
      <c r="L186" s="525">
        <f t="shared" si="67"/>
        <v>-733</v>
      </c>
      <c r="M186" s="525">
        <f t="shared" si="67"/>
        <v>-631</v>
      </c>
      <c r="N186" s="525">
        <f t="shared" si="67"/>
        <v>218</v>
      </c>
      <c r="O186" s="525">
        <f t="shared" si="67"/>
        <v>-413</v>
      </c>
      <c r="P186" s="838"/>
    </row>
    <row r="187" spans="1:16" s="165" customFormat="1" ht="21" hidden="1" thickBot="1">
      <c r="A187" s="876" t="s">
        <v>119</v>
      </c>
      <c r="B187" s="549">
        <f aca="true" t="shared" si="68" ref="B187:O187">+B184/B185*100</f>
        <v>63.845416799744505</v>
      </c>
      <c r="C187" s="541">
        <f t="shared" si="68"/>
        <v>92.5935500549344</v>
      </c>
      <c r="D187" s="541">
        <f t="shared" si="68"/>
        <v>102.65316809216267</v>
      </c>
      <c r="E187" s="541">
        <f t="shared" si="68"/>
        <v>92.69736842105263</v>
      </c>
      <c r="F187" s="541">
        <f t="shared" si="68"/>
        <v>0</v>
      </c>
      <c r="G187" s="541" t="e">
        <f t="shared" si="68"/>
        <v>#DIV/0!</v>
      </c>
      <c r="H187" s="541" t="e">
        <f t="shared" si="68"/>
        <v>#DIV/0!</v>
      </c>
      <c r="I187" s="541" t="e">
        <f t="shared" si="68"/>
        <v>#DIV/0!</v>
      </c>
      <c r="J187" s="541">
        <f t="shared" si="68"/>
        <v>0</v>
      </c>
      <c r="K187" s="541"/>
      <c r="L187" s="541">
        <f t="shared" si="68"/>
        <v>94.72813578826236</v>
      </c>
      <c r="M187" s="541">
        <f t="shared" si="68"/>
        <v>43.660714285714285</v>
      </c>
      <c r="N187" s="541">
        <f t="shared" si="68"/>
        <v>148.5523385300668</v>
      </c>
      <c r="O187" s="541">
        <f t="shared" si="68"/>
        <v>73.67750159337157</v>
      </c>
      <c r="P187" s="877"/>
    </row>
    <row r="188" spans="1:16" s="142" customFormat="1" ht="34.5" thickBot="1">
      <c r="A188" s="496" t="s">
        <v>169</v>
      </c>
      <c r="B188" s="545"/>
      <c r="C188" s="536"/>
      <c r="D188" s="535"/>
      <c r="E188" s="535"/>
      <c r="F188" s="535"/>
      <c r="G188" s="535"/>
      <c r="H188" s="535"/>
      <c r="I188" s="535"/>
      <c r="J188" s="535"/>
      <c r="K188" s="535"/>
      <c r="L188" s="535"/>
      <c r="M188" s="535"/>
      <c r="N188" s="535"/>
      <c r="O188" s="535"/>
      <c r="P188" s="879"/>
    </row>
    <row r="189" spans="1:16" s="144" customFormat="1" ht="20.25">
      <c r="A189" s="512" t="s">
        <v>193</v>
      </c>
      <c r="B189" s="766">
        <v>7.624</v>
      </c>
      <c r="C189" s="768">
        <v>13808.346449807625</v>
      </c>
      <c r="D189" s="768">
        <v>12110.265827212312</v>
      </c>
      <c r="E189" s="768">
        <v>864.3537950332284</v>
      </c>
      <c r="F189" s="768">
        <v>220.33490731024833</v>
      </c>
      <c r="G189" s="768">
        <v>1.9893319342427422</v>
      </c>
      <c r="H189" s="768" t="s">
        <v>129</v>
      </c>
      <c r="I189" s="768">
        <v>0</v>
      </c>
      <c r="J189" s="768">
        <v>0</v>
      </c>
      <c r="K189" s="768" t="s">
        <v>129</v>
      </c>
      <c r="L189" s="768">
        <v>0</v>
      </c>
      <c r="M189" s="768">
        <v>13196.943861490028</v>
      </c>
      <c r="N189" s="768">
        <v>296.6072053165442</v>
      </c>
      <c r="O189" s="768">
        <v>314.7953830010493</v>
      </c>
      <c r="P189" s="770">
        <v>611.4025883175935</v>
      </c>
    </row>
    <row r="190" spans="1:16" s="144" customFormat="1" ht="20.25">
      <c r="A190" s="446" t="s">
        <v>194</v>
      </c>
      <c r="B190" s="870">
        <v>6.736</v>
      </c>
      <c r="C190" s="871">
        <v>13775.06433095804</v>
      </c>
      <c r="D190" s="871">
        <v>12427.652414885195</v>
      </c>
      <c r="E190" s="871">
        <v>744.4328978622327</v>
      </c>
      <c r="F190" s="871">
        <v>256.7052652414885</v>
      </c>
      <c r="G190" s="871">
        <v>0</v>
      </c>
      <c r="H190" s="871" t="s">
        <v>129</v>
      </c>
      <c r="I190" s="871">
        <v>0</v>
      </c>
      <c r="J190" s="871">
        <v>0</v>
      </c>
      <c r="K190" s="871"/>
      <c r="L190" s="871">
        <v>0</v>
      </c>
      <c r="M190" s="871">
        <v>13428.790577988919</v>
      </c>
      <c r="N190" s="871">
        <v>222.56037212984958</v>
      </c>
      <c r="O190" s="871">
        <v>123.71338083927158</v>
      </c>
      <c r="P190" s="872">
        <v>346.2737529691212</v>
      </c>
    </row>
    <row r="191" spans="1:16" s="145" customFormat="1" ht="20.25">
      <c r="A191" s="447" t="s">
        <v>195</v>
      </c>
      <c r="B191" s="518">
        <f aca="true" t="shared" si="69" ref="B191:J191">B189-B190</f>
        <v>0.8879999999999999</v>
      </c>
      <c r="C191" s="519">
        <f t="shared" si="69"/>
        <v>33.28211884958546</v>
      </c>
      <c r="D191" s="519">
        <f t="shared" si="69"/>
        <v>-317.38658767288325</v>
      </c>
      <c r="E191" s="519">
        <f t="shared" si="69"/>
        <v>119.92089717099566</v>
      </c>
      <c r="F191" s="519">
        <f t="shared" si="69"/>
        <v>-36.37035793124019</v>
      </c>
      <c r="G191" s="519">
        <f t="shared" si="69"/>
        <v>1.9893319342427422</v>
      </c>
      <c r="H191" s="519">
        <v>0</v>
      </c>
      <c r="I191" s="519">
        <f t="shared" si="69"/>
        <v>0</v>
      </c>
      <c r="J191" s="519">
        <f t="shared" si="69"/>
        <v>0</v>
      </c>
      <c r="K191" s="519">
        <v>0</v>
      </c>
      <c r="L191" s="519">
        <f>L189-L190</f>
        <v>0</v>
      </c>
      <c r="M191" s="519">
        <f>M189-M190</f>
        <v>-231.8467164988906</v>
      </c>
      <c r="N191" s="519">
        <f>N189-N190</f>
        <v>74.04683318669461</v>
      </c>
      <c r="O191" s="519">
        <f>O189-O190</f>
        <v>191.08200216177772</v>
      </c>
      <c r="P191" s="522">
        <f>P189-P190</f>
        <v>265.12883534847236</v>
      </c>
    </row>
    <row r="192" spans="1:16" s="145" customFormat="1" ht="21" thickBot="1">
      <c r="A192" s="448" t="s">
        <v>196</v>
      </c>
      <c r="B192" s="520">
        <f>+B189/B190*100</f>
        <v>113.18289786223276</v>
      </c>
      <c r="C192" s="521">
        <f>+C189/C190*100</f>
        <v>100.24161134968195</v>
      </c>
      <c r="D192" s="521">
        <f>+D189/D190*100</f>
        <v>97.44612596911115</v>
      </c>
      <c r="E192" s="521">
        <f>+E189/E190*100</f>
        <v>116.1090270883204</v>
      </c>
      <c r="F192" s="521">
        <f>+F189/F190*100</f>
        <v>85.83186133832285</v>
      </c>
      <c r="G192" s="521">
        <v>0</v>
      </c>
      <c r="H192" s="521">
        <v>0</v>
      </c>
      <c r="I192" s="521">
        <v>0</v>
      </c>
      <c r="J192" s="521">
        <v>0</v>
      </c>
      <c r="K192" s="521">
        <v>1</v>
      </c>
      <c r="L192" s="521">
        <v>2</v>
      </c>
      <c r="M192" s="521">
        <v>3</v>
      </c>
      <c r="N192" s="521">
        <v>4</v>
      </c>
      <c r="O192" s="521">
        <v>5</v>
      </c>
      <c r="P192" s="523">
        <v>6</v>
      </c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portrait" paperSize="8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8.00390625" style="0" customWidth="1"/>
    <col min="2" max="2" width="15.75390625" style="23" customWidth="1"/>
    <col min="3" max="3" width="9.75390625" style="24" customWidth="1"/>
    <col min="4" max="4" width="8.75390625" style="24" customWidth="1"/>
    <col min="5" max="5" width="8.375" style="24" customWidth="1"/>
    <col min="6" max="6" width="8.75390625" style="24" customWidth="1"/>
    <col min="7" max="7" width="8.625" style="24" customWidth="1"/>
    <col min="8" max="8" width="11.875" style="24" bestFit="1" customWidth="1"/>
    <col min="9" max="9" width="8.875" style="24" customWidth="1"/>
    <col min="10" max="10" width="11.625" style="24" customWidth="1"/>
    <col min="11" max="11" width="14.00390625" style="24" customWidth="1"/>
    <col min="12" max="12" width="9.25390625" style="24" customWidth="1"/>
    <col min="13" max="13" width="8.875" style="24" customWidth="1"/>
    <col min="14" max="14" width="8.25390625" style="24" customWidth="1"/>
    <col min="15" max="15" width="12.125" style="24" customWidth="1"/>
    <col min="16" max="16" width="13.375" style="23" customWidth="1"/>
    <col min="17" max="17" width="13.625" style="23" customWidth="1"/>
    <col min="18" max="18" width="16.625" style="0" bestFit="1" customWidth="1"/>
    <col min="19" max="19" width="12.625" style="0" bestFit="1" customWidth="1"/>
    <col min="20" max="20" width="14.75390625" style="0" customWidth="1"/>
    <col min="21" max="21" width="11.125" style="0" bestFit="1" customWidth="1"/>
  </cols>
  <sheetData>
    <row r="1" spans="1:17" s="1" customFormat="1" ht="15.75">
      <c r="A1" s="25" t="s">
        <v>177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77" t="s">
        <v>135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190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76" customFormat="1" ht="26.25" customHeight="1">
      <c r="A6" s="71" t="s">
        <v>75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4"/>
      <c r="M6" s="73"/>
      <c r="N6" s="73"/>
      <c r="O6" s="73"/>
      <c r="P6" s="73"/>
      <c r="Q6" s="73"/>
      <c r="R6" s="75"/>
    </row>
    <row r="7" spans="2:4" ht="18.75" thickBot="1">
      <c r="B7" s="85"/>
      <c r="C7" s="21"/>
      <c r="D7" s="84"/>
    </row>
    <row r="8" spans="1:18" ht="15">
      <c r="A8" s="905" t="s">
        <v>6</v>
      </c>
      <c r="B8" s="414" t="s">
        <v>2</v>
      </c>
      <c r="C8" s="415" t="s">
        <v>23</v>
      </c>
      <c r="D8" s="898" t="s">
        <v>24</v>
      </c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900"/>
      <c r="Q8" s="416" t="s">
        <v>25</v>
      </c>
      <c r="R8" s="417" t="s">
        <v>25</v>
      </c>
    </row>
    <row r="9" spans="1:18" ht="15">
      <c r="A9" s="906"/>
      <c r="B9" s="418" t="s">
        <v>26</v>
      </c>
      <c r="C9" s="419" t="s">
        <v>27</v>
      </c>
      <c r="D9" s="419" t="s">
        <v>28</v>
      </c>
      <c r="E9" s="420" t="s">
        <v>29</v>
      </c>
      <c r="F9" s="420" t="s">
        <v>30</v>
      </c>
      <c r="G9" s="420" t="s">
        <v>31</v>
      </c>
      <c r="H9" s="420" t="s">
        <v>115</v>
      </c>
      <c r="I9" s="420" t="s">
        <v>32</v>
      </c>
      <c r="J9" s="420" t="s">
        <v>114</v>
      </c>
      <c r="K9" s="420" t="s">
        <v>178</v>
      </c>
      <c r="L9" s="420" t="s">
        <v>128</v>
      </c>
      <c r="M9" s="420" t="s">
        <v>33</v>
      </c>
      <c r="N9" s="420" t="s">
        <v>34</v>
      </c>
      <c r="O9" s="420" t="s">
        <v>35</v>
      </c>
      <c r="P9" s="421" t="s">
        <v>51</v>
      </c>
      <c r="Q9" s="422" t="s">
        <v>36</v>
      </c>
      <c r="R9" s="423" t="s">
        <v>36</v>
      </c>
    </row>
    <row r="10" spans="1:18" ht="15">
      <c r="A10" s="906"/>
      <c r="B10" s="418" t="s">
        <v>4</v>
      </c>
      <c r="C10" s="419" t="s">
        <v>37</v>
      </c>
      <c r="D10" s="419" t="s">
        <v>38</v>
      </c>
      <c r="E10" s="420" t="s">
        <v>39</v>
      </c>
      <c r="F10" s="420" t="s">
        <v>40</v>
      </c>
      <c r="G10" s="420" t="s">
        <v>41</v>
      </c>
      <c r="H10" s="420" t="s">
        <v>96</v>
      </c>
      <c r="I10" s="420" t="s">
        <v>42</v>
      </c>
      <c r="J10" s="420" t="s">
        <v>43</v>
      </c>
      <c r="K10" s="420" t="s">
        <v>41</v>
      </c>
      <c r="L10" s="420" t="s">
        <v>3</v>
      </c>
      <c r="M10" s="420" t="s">
        <v>44</v>
      </c>
      <c r="N10" s="420" t="s">
        <v>41</v>
      </c>
      <c r="O10" s="420"/>
      <c r="P10" s="421" t="s">
        <v>44</v>
      </c>
      <c r="Q10" s="422" t="s">
        <v>45</v>
      </c>
      <c r="R10" s="423" t="s">
        <v>117</v>
      </c>
    </row>
    <row r="11" spans="1:18" ht="15.75" thickBot="1">
      <c r="A11" s="907"/>
      <c r="B11" s="418" t="s">
        <v>46</v>
      </c>
      <c r="C11" s="419" t="s">
        <v>22</v>
      </c>
      <c r="D11" s="419"/>
      <c r="E11" s="424"/>
      <c r="F11" s="424"/>
      <c r="G11" s="424"/>
      <c r="H11" s="424"/>
      <c r="I11" s="424"/>
      <c r="J11" s="424" t="s">
        <v>47</v>
      </c>
      <c r="K11" s="424"/>
      <c r="L11" s="424"/>
      <c r="M11" s="424" t="s">
        <v>39</v>
      </c>
      <c r="N11" s="424"/>
      <c r="O11" s="424"/>
      <c r="P11" s="421" t="s">
        <v>39</v>
      </c>
      <c r="Q11" s="422" t="s">
        <v>48</v>
      </c>
      <c r="R11" s="423" t="s">
        <v>48</v>
      </c>
    </row>
    <row r="12" spans="1:18" ht="15.75" thickBot="1">
      <c r="A12" s="449" t="s">
        <v>7</v>
      </c>
      <c r="B12" s="703">
        <v>208876.79100000064</v>
      </c>
      <c r="C12" s="727">
        <v>21929.397198242666</v>
      </c>
      <c r="D12" s="704">
        <v>17980.148352942957</v>
      </c>
      <c r="E12" s="705">
        <v>1241.6205222787635</v>
      </c>
      <c r="F12" s="705">
        <v>506.88831915270214</v>
      </c>
      <c r="G12" s="705">
        <v>232.02037080318675</v>
      </c>
      <c r="H12" s="705">
        <v>259.1794828304623</v>
      </c>
      <c r="I12" s="705">
        <v>24.826101910001018</v>
      </c>
      <c r="J12" s="705">
        <v>62.3509411344795</v>
      </c>
      <c r="K12" s="705">
        <v>18.337881461101738</v>
      </c>
      <c r="L12" s="705">
        <v>1.806998270095019</v>
      </c>
      <c r="M12" s="705">
        <v>20327.178970783745</v>
      </c>
      <c r="N12" s="705">
        <v>962.0150713632878</v>
      </c>
      <c r="O12" s="705">
        <v>640.203156095657</v>
      </c>
      <c r="P12" s="723">
        <v>1602.218227458945</v>
      </c>
      <c r="Q12" s="706">
        <v>0.08911040087145315</v>
      </c>
      <c r="R12" s="707">
        <v>0.07306257499806426</v>
      </c>
    </row>
    <row r="13" spans="1:18" ht="15">
      <c r="A13" s="450" t="s">
        <v>8</v>
      </c>
      <c r="B13" s="708">
        <v>22139.693000000036</v>
      </c>
      <c r="C13" s="728">
        <v>22476.434534721546</v>
      </c>
      <c r="D13" s="709">
        <v>18461.197610102332</v>
      </c>
      <c r="E13" s="710">
        <v>1067.5202527273818</v>
      </c>
      <c r="F13" s="710">
        <v>470.8185128553195</v>
      </c>
      <c r="G13" s="710">
        <v>237.60724685748778</v>
      </c>
      <c r="H13" s="710">
        <v>267.69827687613616</v>
      </c>
      <c r="I13" s="710">
        <v>42.717048214414326</v>
      </c>
      <c r="J13" s="710">
        <v>40.57755754186229</v>
      </c>
      <c r="K13" s="710">
        <v>6.945007472928058</v>
      </c>
      <c r="L13" s="710">
        <v>0</v>
      </c>
      <c r="M13" s="710">
        <v>20595.08151264786</v>
      </c>
      <c r="N13" s="710">
        <v>1321.4282149260127</v>
      </c>
      <c r="O13" s="710">
        <v>559.9248071476562</v>
      </c>
      <c r="P13" s="724">
        <v>1881.353022073669</v>
      </c>
      <c r="Q13" s="711">
        <v>0.10190850354389552</v>
      </c>
      <c r="R13" s="712">
        <v>0.08370335691665683</v>
      </c>
    </row>
    <row r="14" spans="1:18" ht="15">
      <c r="A14" s="451" t="s">
        <v>9</v>
      </c>
      <c r="B14" s="713">
        <v>23859.427999999993</v>
      </c>
      <c r="C14" s="729">
        <v>22346.055404178227</v>
      </c>
      <c r="D14" s="714">
        <v>18039.624538917415</v>
      </c>
      <c r="E14" s="715">
        <v>1265.8545572285634</v>
      </c>
      <c r="F14" s="715">
        <v>543.7276129726725</v>
      </c>
      <c r="G14" s="715">
        <v>229.48532127425702</v>
      </c>
      <c r="H14" s="715">
        <v>359.1911270183564</v>
      </c>
      <c r="I14" s="715">
        <v>45.20236891960138</v>
      </c>
      <c r="J14" s="715">
        <v>59.09682048259212</v>
      </c>
      <c r="K14" s="715">
        <v>21.333677124754782</v>
      </c>
      <c r="L14" s="715">
        <v>0</v>
      </c>
      <c r="M14" s="715">
        <v>20563.516023938213</v>
      </c>
      <c r="N14" s="715">
        <v>982.8549745618375</v>
      </c>
      <c r="O14" s="715">
        <v>799.684405678125</v>
      </c>
      <c r="P14" s="725">
        <v>1782.5393802399626</v>
      </c>
      <c r="Q14" s="716">
        <v>0.09881244348486509</v>
      </c>
      <c r="R14" s="717">
        <v>0.07976975569060239</v>
      </c>
    </row>
    <row r="15" spans="1:18" ht="15">
      <c r="A15" s="452" t="s">
        <v>10</v>
      </c>
      <c r="B15" s="713">
        <v>13513.820000000007</v>
      </c>
      <c r="C15" s="729">
        <v>21683.65618801101</v>
      </c>
      <c r="D15" s="714">
        <v>17920.14571009531</v>
      </c>
      <c r="E15" s="715">
        <v>1363.9047533068617</v>
      </c>
      <c r="F15" s="715">
        <v>491.7670700561843</v>
      </c>
      <c r="G15" s="715">
        <v>207.0401016638275</v>
      </c>
      <c r="H15" s="715">
        <v>252.0817454526798</v>
      </c>
      <c r="I15" s="715">
        <v>18.364780153452784</v>
      </c>
      <c r="J15" s="715">
        <v>64.02791118030773</v>
      </c>
      <c r="K15" s="715">
        <v>17.197061970634486</v>
      </c>
      <c r="L15" s="715">
        <v>3.6660125215026773</v>
      </c>
      <c r="M15" s="715">
        <v>20338.19514640076</v>
      </c>
      <c r="N15" s="715">
        <v>808.3929636475837</v>
      </c>
      <c r="O15" s="715">
        <v>537.068077962658</v>
      </c>
      <c r="P15" s="725">
        <v>1345.4610416102416</v>
      </c>
      <c r="Q15" s="716">
        <v>0.07508092084609985</v>
      </c>
      <c r="R15" s="717">
        <v>0.06204954690040479</v>
      </c>
    </row>
    <row r="16" spans="1:18" ht="15">
      <c r="A16" s="452" t="s">
        <v>11</v>
      </c>
      <c r="B16" s="713">
        <v>11398.997999999996</v>
      </c>
      <c r="C16" s="729">
        <v>21893.853287221707</v>
      </c>
      <c r="D16" s="714">
        <v>18009.520237363555</v>
      </c>
      <c r="E16" s="715">
        <v>1266.2877912602492</v>
      </c>
      <c r="F16" s="715">
        <v>429.6566826897125</v>
      </c>
      <c r="G16" s="715">
        <v>224.84220396681664</v>
      </c>
      <c r="H16" s="715">
        <v>236.38933000953259</v>
      </c>
      <c r="I16" s="715">
        <v>25.285204892570384</v>
      </c>
      <c r="J16" s="715">
        <v>73.84015975205304</v>
      </c>
      <c r="K16" s="715">
        <v>12.259776400229802</v>
      </c>
      <c r="L16" s="715">
        <v>0</v>
      </c>
      <c r="M16" s="715">
        <v>20278.08138633472</v>
      </c>
      <c r="N16" s="715">
        <v>1049.5184313568616</v>
      </c>
      <c r="O16" s="715">
        <v>566.2534695300993</v>
      </c>
      <c r="P16" s="725">
        <v>1615.7719008869608</v>
      </c>
      <c r="Q16" s="716">
        <v>0.08971765375153028</v>
      </c>
      <c r="R16" s="717">
        <v>0.07380025250420409</v>
      </c>
    </row>
    <row r="17" spans="1:18" ht="15">
      <c r="A17" s="452" t="s">
        <v>12</v>
      </c>
      <c r="B17" s="713">
        <v>6001.613000000006</v>
      </c>
      <c r="C17" s="729">
        <v>21833.136886144846</v>
      </c>
      <c r="D17" s="714">
        <v>17731.35580384803</v>
      </c>
      <c r="E17" s="715">
        <v>1490.8838118463584</v>
      </c>
      <c r="F17" s="715">
        <v>513.939641448613</v>
      </c>
      <c r="G17" s="715">
        <v>230.58973201593156</v>
      </c>
      <c r="H17" s="715">
        <v>311.2818448418226</v>
      </c>
      <c r="I17" s="715">
        <v>17.571720580228448</v>
      </c>
      <c r="J17" s="715">
        <v>81.65088285432587</v>
      </c>
      <c r="K17" s="715">
        <v>20.48293794795941</v>
      </c>
      <c r="L17" s="715">
        <v>0</v>
      </c>
      <c r="M17" s="715">
        <v>20397.756375383266</v>
      </c>
      <c r="N17" s="715">
        <v>850.5133814304023</v>
      </c>
      <c r="O17" s="715">
        <v>584.8671293311753</v>
      </c>
      <c r="P17" s="725">
        <v>1435.3805107615776</v>
      </c>
      <c r="Q17" s="716">
        <v>0.08095153730151158</v>
      </c>
      <c r="R17" s="717">
        <v>0.06574321034337763</v>
      </c>
    </row>
    <row r="18" spans="1:18" ht="15">
      <c r="A18" s="452" t="s">
        <v>13</v>
      </c>
      <c r="B18" s="713">
        <v>16968.916999999994</v>
      </c>
      <c r="C18" s="729">
        <v>22220.80769798094</v>
      </c>
      <c r="D18" s="714">
        <v>17776.841317176204</v>
      </c>
      <c r="E18" s="715">
        <v>1375.6882461424425</v>
      </c>
      <c r="F18" s="715">
        <v>519.6699844388027</v>
      </c>
      <c r="G18" s="715">
        <v>256.32456881799436</v>
      </c>
      <c r="H18" s="715">
        <v>264.3214060154809</v>
      </c>
      <c r="I18" s="715">
        <v>25.531731537925108</v>
      </c>
      <c r="J18" s="715">
        <v>87.93812042728878</v>
      </c>
      <c r="K18" s="715">
        <v>18.33664458374097</v>
      </c>
      <c r="L18" s="715">
        <v>2.2283684928154233</v>
      </c>
      <c r="M18" s="715">
        <v>20326.880387632697</v>
      </c>
      <c r="N18" s="715">
        <v>1067.6177212723712</v>
      </c>
      <c r="O18" s="715">
        <v>826.3095890759164</v>
      </c>
      <c r="P18" s="725">
        <v>1893.9273103482874</v>
      </c>
      <c r="Q18" s="716">
        <v>0.10653902324696747</v>
      </c>
      <c r="R18" s="717">
        <v>0.08523215429835056</v>
      </c>
    </row>
    <row r="19" spans="1:18" ht="15">
      <c r="A19" s="452" t="s">
        <v>14</v>
      </c>
      <c r="B19" s="713">
        <v>8734.75999999998</v>
      </c>
      <c r="C19" s="729">
        <v>22362.335866507314</v>
      </c>
      <c r="D19" s="714">
        <v>18312.66129044573</v>
      </c>
      <c r="E19" s="715">
        <v>1112.9031974929317</v>
      </c>
      <c r="F19" s="715">
        <v>476.38294202321305</v>
      </c>
      <c r="G19" s="715">
        <v>230.46431727946802</v>
      </c>
      <c r="H19" s="715">
        <v>251.29020908034926</v>
      </c>
      <c r="I19" s="715">
        <v>14.743851004492429</v>
      </c>
      <c r="J19" s="715">
        <v>70.79221409632335</v>
      </c>
      <c r="K19" s="715">
        <v>17.758892822088644</v>
      </c>
      <c r="L19" s="715">
        <v>0</v>
      </c>
      <c r="M19" s="715">
        <v>20486.996914244595</v>
      </c>
      <c r="N19" s="715">
        <v>1119.5043901225326</v>
      </c>
      <c r="O19" s="715">
        <v>755.8345621402324</v>
      </c>
      <c r="P19" s="725">
        <v>1875.338952262765</v>
      </c>
      <c r="Q19" s="716">
        <v>0.1024066858726419</v>
      </c>
      <c r="R19" s="717">
        <v>0.0838614965564269</v>
      </c>
    </row>
    <row r="20" spans="1:18" ht="15">
      <c r="A20" s="452" t="s">
        <v>15</v>
      </c>
      <c r="B20" s="713">
        <v>11759.306999999975</v>
      </c>
      <c r="C20" s="729">
        <v>21416.04909200863</v>
      </c>
      <c r="D20" s="714">
        <v>17801.833404525198</v>
      </c>
      <c r="E20" s="715">
        <v>1359.8827011376363</v>
      </c>
      <c r="F20" s="715">
        <v>527.7970603766602</v>
      </c>
      <c r="G20" s="715">
        <v>236.30620126395831</v>
      </c>
      <c r="H20" s="715">
        <v>253.86049535061932</v>
      </c>
      <c r="I20" s="715">
        <v>16.963088612846576</v>
      </c>
      <c r="J20" s="715">
        <v>51.18416700349213</v>
      </c>
      <c r="K20" s="715">
        <v>15.300008750515689</v>
      </c>
      <c r="L20" s="715">
        <v>2.8105397707535036</v>
      </c>
      <c r="M20" s="715">
        <v>20265.937666791677</v>
      </c>
      <c r="N20" s="715">
        <v>606.7435209688247</v>
      </c>
      <c r="O20" s="715">
        <v>543.3679042481</v>
      </c>
      <c r="P20" s="725">
        <v>1150.111425216925</v>
      </c>
      <c r="Q20" s="716">
        <v>0.06460634694652116</v>
      </c>
      <c r="R20" s="717">
        <v>0.05370324938441085</v>
      </c>
    </row>
    <row r="21" spans="1:18" ht="15">
      <c r="A21" s="452" t="s">
        <v>16</v>
      </c>
      <c r="B21" s="713">
        <v>10777.01299999999</v>
      </c>
      <c r="C21" s="729">
        <v>21678.619035410567</v>
      </c>
      <c r="D21" s="714">
        <v>17893.34051404906</v>
      </c>
      <c r="E21" s="715">
        <v>1313.3557508003412</v>
      </c>
      <c r="F21" s="715">
        <v>526.9511289136119</v>
      </c>
      <c r="G21" s="715">
        <v>213.88831642558733</v>
      </c>
      <c r="H21" s="715">
        <v>245.10066008085948</v>
      </c>
      <c r="I21" s="715">
        <v>10.866956672812162</v>
      </c>
      <c r="J21" s="715">
        <v>53.975778508077056</v>
      </c>
      <c r="K21" s="715">
        <v>15.402721824065118</v>
      </c>
      <c r="L21" s="715">
        <v>0</v>
      </c>
      <c r="M21" s="715">
        <v>20272.881827274414</v>
      </c>
      <c r="N21" s="715">
        <v>827.8103280256478</v>
      </c>
      <c r="O21" s="715">
        <v>577.9268801104728</v>
      </c>
      <c r="P21" s="725">
        <v>1405.737208136121</v>
      </c>
      <c r="Q21" s="716">
        <v>0.07856203301068339</v>
      </c>
      <c r="R21" s="717">
        <v>0.06484440756304373</v>
      </c>
    </row>
    <row r="22" spans="1:18" ht="15">
      <c r="A22" s="452" t="s">
        <v>17</v>
      </c>
      <c r="B22" s="713">
        <v>10743.517000000009</v>
      </c>
      <c r="C22" s="729">
        <v>21504.478173519256</v>
      </c>
      <c r="D22" s="714">
        <v>17988.42748608298</v>
      </c>
      <c r="E22" s="715">
        <v>1180.5237831646123</v>
      </c>
      <c r="F22" s="715">
        <v>526.1210241177687</v>
      </c>
      <c r="G22" s="715">
        <v>221.80450777897028</v>
      </c>
      <c r="H22" s="715">
        <v>274.96042497070533</v>
      </c>
      <c r="I22" s="715">
        <v>26.675017128934556</v>
      </c>
      <c r="J22" s="715">
        <v>65.1851251317422</v>
      </c>
      <c r="K22" s="715">
        <v>17.44797971340918</v>
      </c>
      <c r="L22" s="715">
        <v>1.7253195578319451</v>
      </c>
      <c r="M22" s="715">
        <v>20302.870667646956</v>
      </c>
      <c r="N22" s="715">
        <v>578.8954554329518</v>
      </c>
      <c r="O22" s="715">
        <v>622.712050439348</v>
      </c>
      <c r="P22" s="725">
        <v>1201.6075058723</v>
      </c>
      <c r="Q22" s="716">
        <v>0.06679891873828003</v>
      </c>
      <c r="R22" s="717">
        <v>0.05587708272558628</v>
      </c>
    </row>
    <row r="23" spans="1:18" ht="15">
      <c r="A23" s="452" t="s">
        <v>18</v>
      </c>
      <c r="B23" s="713">
        <v>23137.311999999973</v>
      </c>
      <c r="C23" s="729">
        <v>21824.592668039084</v>
      </c>
      <c r="D23" s="714">
        <v>17907.120649970024</v>
      </c>
      <c r="E23" s="715">
        <v>1292.9688490463689</v>
      </c>
      <c r="F23" s="715">
        <v>516.7004994645307</v>
      </c>
      <c r="G23" s="715">
        <v>229.77435753989084</v>
      </c>
      <c r="H23" s="715">
        <v>248.77227887722412</v>
      </c>
      <c r="I23" s="715">
        <v>26.200097631623528</v>
      </c>
      <c r="J23" s="715">
        <v>57.357512690612765</v>
      </c>
      <c r="K23" s="715">
        <v>19.438926181226282</v>
      </c>
      <c r="L23" s="715">
        <v>1.6828301691513137</v>
      </c>
      <c r="M23" s="715">
        <v>20300.016001570657</v>
      </c>
      <c r="N23" s="715">
        <v>902.0727573424856</v>
      </c>
      <c r="O23" s="715">
        <v>622.5039091259475</v>
      </c>
      <c r="P23" s="725">
        <v>1524.5766664684334</v>
      </c>
      <c r="Q23" s="716">
        <v>0.08513801276426791</v>
      </c>
      <c r="R23" s="717">
        <v>0.06985590474277635</v>
      </c>
    </row>
    <row r="24" spans="1:18" ht="15">
      <c r="A24" s="452" t="s">
        <v>19</v>
      </c>
      <c r="B24" s="713">
        <v>13151.92099999998</v>
      </c>
      <c r="C24" s="729">
        <v>21851.74521906977</v>
      </c>
      <c r="D24" s="714">
        <v>17956.25448936318</v>
      </c>
      <c r="E24" s="715">
        <v>1126.0497484233165</v>
      </c>
      <c r="F24" s="715">
        <v>512.4684193789392</v>
      </c>
      <c r="G24" s="715">
        <v>245.24243771435928</v>
      </c>
      <c r="H24" s="715">
        <v>209.6776331508281</v>
      </c>
      <c r="I24" s="715">
        <v>14.412001106150216</v>
      </c>
      <c r="J24" s="715">
        <v>73.51438115643609</v>
      </c>
      <c r="K24" s="715">
        <v>21.206547190584068</v>
      </c>
      <c r="L24" s="715">
        <v>12.060126679086162</v>
      </c>
      <c r="M24" s="715">
        <v>20170.88578416288</v>
      </c>
      <c r="N24" s="715">
        <v>911.497288748413</v>
      </c>
      <c r="O24" s="715">
        <v>769.3621461584734</v>
      </c>
      <c r="P24" s="725">
        <v>1680.8594349068862</v>
      </c>
      <c r="Q24" s="716">
        <v>0.09360857721762542</v>
      </c>
      <c r="R24" s="717">
        <v>0.07692106136401496</v>
      </c>
    </row>
    <row r="25" spans="1:18" ht="15">
      <c r="A25" s="452" t="s">
        <v>20</v>
      </c>
      <c r="B25" s="713">
        <v>12173.873999999993</v>
      </c>
      <c r="C25" s="729">
        <v>21334.72270207501</v>
      </c>
      <c r="D25" s="714">
        <v>17854.306566668958</v>
      </c>
      <c r="E25" s="715">
        <v>1144.8069310831816</v>
      </c>
      <c r="F25" s="715">
        <v>510.41413220913324</v>
      </c>
      <c r="G25" s="715">
        <v>227.33073027260428</v>
      </c>
      <c r="H25" s="715">
        <v>220.57280205134396</v>
      </c>
      <c r="I25" s="715">
        <v>11.67016897551813</v>
      </c>
      <c r="J25" s="715">
        <v>58.1184756799684</v>
      </c>
      <c r="K25" s="715">
        <v>18.664587240950038</v>
      </c>
      <c r="L25" s="715">
        <v>3.3636923354608967</v>
      </c>
      <c r="M25" s="715">
        <v>20049.248086517116</v>
      </c>
      <c r="N25" s="715">
        <v>742.6948616904268</v>
      </c>
      <c r="O25" s="715">
        <v>542.7797538674489</v>
      </c>
      <c r="P25" s="725">
        <v>1285.4746155578757</v>
      </c>
      <c r="Q25" s="716">
        <v>0.07199801407900347</v>
      </c>
      <c r="R25" s="717">
        <v>0.06025269854727715</v>
      </c>
    </row>
    <row r="26" spans="1:18" ht="15.75" thickBot="1">
      <c r="A26" s="453" t="s">
        <v>21</v>
      </c>
      <c r="B26" s="722">
        <v>24516.61799999992</v>
      </c>
      <c r="C26" s="730">
        <v>21828.03016848958</v>
      </c>
      <c r="D26" s="718">
        <v>17854.71016026769</v>
      </c>
      <c r="E26" s="719">
        <v>1188.5581105300396</v>
      </c>
      <c r="F26" s="719">
        <v>506.86834130221524</v>
      </c>
      <c r="G26" s="719">
        <v>238.3787260814966</v>
      </c>
      <c r="H26" s="719">
        <v>212.53367817698256</v>
      </c>
      <c r="I26" s="719">
        <v>16.987300885736705</v>
      </c>
      <c r="J26" s="719">
        <v>62.09326397847123</v>
      </c>
      <c r="K26" s="719">
        <v>29.244673959516053</v>
      </c>
      <c r="L26" s="719">
        <v>0</v>
      </c>
      <c r="M26" s="719">
        <v>20109.37425518215</v>
      </c>
      <c r="N26" s="719">
        <v>1149.114864320467</v>
      </c>
      <c r="O26" s="719">
        <v>569.5410489869927</v>
      </c>
      <c r="P26" s="726">
        <v>1718.6559133074597</v>
      </c>
      <c r="Q26" s="720">
        <v>0.09625784445003237</v>
      </c>
      <c r="R26" s="721">
        <v>0.07873618920448765</v>
      </c>
    </row>
  </sheetData>
  <sheetProtection/>
  <mergeCells count="2">
    <mergeCell ref="A8:A11"/>
    <mergeCell ref="D8:P8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0" zoomScaleNormal="80" zoomScalePageLayoutView="0" workbookViewId="0" topLeftCell="A1">
      <selection activeCell="A6" sqref="A6"/>
    </sheetView>
  </sheetViews>
  <sheetFormatPr defaultColWidth="9.00390625" defaultRowHeight="12.75"/>
  <cols>
    <col min="1" max="1" width="24.625" style="0" customWidth="1"/>
    <col min="2" max="2" width="15.75390625" style="23" customWidth="1"/>
    <col min="3" max="3" width="13.375" style="24" customWidth="1"/>
    <col min="4" max="4" width="12.375" style="24" customWidth="1"/>
    <col min="5" max="5" width="9.875" style="24" bestFit="1" customWidth="1"/>
    <col min="6" max="6" width="8.75390625" style="24" customWidth="1"/>
    <col min="7" max="7" width="8.625" style="24" customWidth="1"/>
    <col min="8" max="8" width="13.25390625" style="24" bestFit="1" customWidth="1"/>
    <col min="9" max="9" width="8.875" style="24" customWidth="1"/>
    <col min="10" max="11" width="11.625" style="24" customWidth="1"/>
    <col min="12" max="12" width="9.25390625" style="24" customWidth="1"/>
    <col min="13" max="13" width="12.375" style="24" customWidth="1"/>
    <col min="14" max="14" width="12.625" style="24" customWidth="1"/>
    <col min="15" max="15" width="12.125" style="24" customWidth="1"/>
    <col min="16" max="16" width="14.125" style="23" customWidth="1"/>
    <col min="17" max="17" width="13.75390625" style="23" customWidth="1"/>
    <col min="18" max="18" width="12.25390625" style="0" hidden="1" customWidth="1"/>
    <col min="19" max="19" width="13.625" style="0" hidden="1" customWidth="1"/>
    <col min="20" max="20" width="10.875" style="0" hidden="1" customWidth="1"/>
    <col min="21" max="21" width="9.875" style="0" hidden="1" customWidth="1"/>
    <col min="22" max="22" width="15.75390625" style="0" hidden="1" customWidth="1"/>
    <col min="23" max="23" width="14.375" style="0" customWidth="1"/>
  </cols>
  <sheetData>
    <row r="1" spans="1:17" s="1" customFormat="1" ht="15.75">
      <c r="A1" s="25" t="s">
        <v>177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77" t="s">
        <v>55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76" customFormat="1" ht="26.25" customHeight="1">
      <c r="A6" s="71" t="s">
        <v>75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4"/>
      <c r="M6" s="73"/>
      <c r="N6" s="73"/>
      <c r="O6" s="73"/>
      <c r="P6" s="73"/>
      <c r="Q6" s="73"/>
      <c r="R6" s="75"/>
    </row>
    <row r="7" spans="20:22" ht="19.5" customHeight="1" thickBot="1">
      <c r="T7" s="78"/>
      <c r="V7" s="36" t="e">
        <f>SUM(#REF!)</f>
        <v>#REF!</v>
      </c>
    </row>
    <row r="8" spans="1:23" ht="15.75">
      <c r="A8" s="905" t="s">
        <v>6</v>
      </c>
      <c r="B8" s="414" t="s">
        <v>2</v>
      </c>
      <c r="C8" s="415" t="s">
        <v>179</v>
      </c>
      <c r="D8" s="898" t="s">
        <v>180</v>
      </c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900"/>
      <c r="Q8" s="416" t="s">
        <v>25</v>
      </c>
      <c r="R8" s="417" t="s">
        <v>25</v>
      </c>
      <c r="V8" s="36" t="e">
        <f>+V7/#REF!/12*1000</f>
        <v>#REF!</v>
      </c>
      <c r="W8" s="417" t="s">
        <v>25</v>
      </c>
    </row>
    <row r="9" spans="1:23" ht="15">
      <c r="A9" s="906"/>
      <c r="B9" s="418" t="s">
        <v>26</v>
      </c>
      <c r="C9" s="419" t="s">
        <v>181</v>
      </c>
      <c r="D9" s="419" t="s">
        <v>28</v>
      </c>
      <c r="E9" s="420" t="s">
        <v>29</v>
      </c>
      <c r="F9" s="420" t="s">
        <v>30</v>
      </c>
      <c r="G9" s="420" t="s">
        <v>31</v>
      </c>
      <c r="H9" s="420" t="s">
        <v>115</v>
      </c>
      <c r="I9" s="420" t="s">
        <v>32</v>
      </c>
      <c r="J9" s="420" t="s">
        <v>114</v>
      </c>
      <c r="K9" s="420" t="s">
        <v>178</v>
      </c>
      <c r="L9" s="420" t="s">
        <v>128</v>
      </c>
      <c r="M9" s="420" t="s">
        <v>33</v>
      </c>
      <c r="N9" s="420" t="s">
        <v>34</v>
      </c>
      <c r="O9" s="420" t="s">
        <v>35</v>
      </c>
      <c r="P9" s="421" t="s">
        <v>51</v>
      </c>
      <c r="Q9" s="422" t="s">
        <v>36</v>
      </c>
      <c r="R9" s="423" t="s">
        <v>36</v>
      </c>
      <c r="W9" s="423" t="s">
        <v>36</v>
      </c>
    </row>
    <row r="10" spans="1:23" ht="15">
      <c r="A10" s="906"/>
      <c r="B10" s="418" t="s">
        <v>4</v>
      </c>
      <c r="C10" s="419" t="s">
        <v>37</v>
      </c>
      <c r="D10" s="419" t="s">
        <v>38</v>
      </c>
      <c r="E10" s="420" t="s">
        <v>39</v>
      </c>
      <c r="F10" s="420" t="s">
        <v>40</v>
      </c>
      <c r="G10" s="420" t="s">
        <v>41</v>
      </c>
      <c r="H10" s="420" t="s">
        <v>96</v>
      </c>
      <c r="I10" s="420" t="s">
        <v>42</v>
      </c>
      <c r="J10" s="420" t="s">
        <v>43</v>
      </c>
      <c r="K10" s="420" t="s">
        <v>41</v>
      </c>
      <c r="L10" s="420" t="s">
        <v>3</v>
      </c>
      <c r="M10" s="420" t="s">
        <v>44</v>
      </c>
      <c r="N10" s="420" t="s">
        <v>41</v>
      </c>
      <c r="O10" s="420"/>
      <c r="P10" s="421" t="s">
        <v>44</v>
      </c>
      <c r="Q10" s="422" t="s">
        <v>45</v>
      </c>
      <c r="R10" s="423" t="s">
        <v>117</v>
      </c>
      <c r="W10" s="423" t="s">
        <v>117</v>
      </c>
    </row>
    <row r="11" spans="1:23" ht="15.75" thickBot="1">
      <c r="A11" s="907"/>
      <c r="B11" s="418" t="s">
        <v>46</v>
      </c>
      <c r="C11" s="419" t="s">
        <v>22</v>
      </c>
      <c r="D11" s="419"/>
      <c r="E11" s="424"/>
      <c r="F11" s="424"/>
      <c r="G11" s="424"/>
      <c r="H11" s="424"/>
      <c r="I11" s="424"/>
      <c r="J11" s="424" t="s">
        <v>47</v>
      </c>
      <c r="K11" s="424"/>
      <c r="L11" s="424"/>
      <c r="M11" s="424" t="s">
        <v>39</v>
      </c>
      <c r="N11" s="424"/>
      <c r="O11" s="424"/>
      <c r="P11" s="421" t="s">
        <v>39</v>
      </c>
      <c r="Q11" s="422" t="s">
        <v>48</v>
      </c>
      <c r="R11" s="423" t="s">
        <v>48</v>
      </c>
      <c r="W11" s="423" t="s">
        <v>48</v>
      </c>
    </row>
    <row r="12" spans="1:23" ht="15.75" thickBot="1">
      <c r="A12" s="449" t="s">
        <v>7</v>
      </c>
      <c r="B12" s="671">
        <v>148241.451000001</v>
      </c>
      <c r="C12" s="695">
        <v>25166.68678474627</v>
      </c>
      <c r="D12" s="672">
        <v>20468.83586561761</v>
      </c>
      <c r="E12" s="673">
        <v>1516.4183464448006</v>
      </c>
      <c r="F12" s="673">
        <v>606.5170136972467</v>
      </c>
      <c r="G12" s="673">
        <v>324.03121625318147</v>
      </c>
      <c r="H12" s="673">
        <v>365.1919102347864</v>
      </c>
      <c r="I12" s="673">
        <v>26.370753975777745</v>
      </c>
      <c r="J12" s="673">
        <v>53.90237534394682</v>
      </c>
      <c r="K12" s="673">
        <v>25.83864234662218</v>
      </c>
      <c r="L12" s="673">
        <v>0.38192084344883914</v>
      </c>
      <c r="M12" s="673">
        <v>23387.488044757418</v>
      </c>
      <c r="N12" s="673">
        <v>1062.1644009677145</v>
      </c>
      <c r="O12" s="673">
        <v>717.0343390212254</v>
      </c>
      <c r="P12" s="691">
        <v>1779.1987399889397</v>
      </c>
      <c r="Q12" s="674">
        <v>0.08692232189801946</v>
      </c>
      <c r="R12" s="675">
        <v>0.07069658216064127</v>
      </c>
      <c r="W12" s="699">
        <v>0.07069658216064127</v>
      </c>
    </row>
    <row r="13" spans="1:23" ht="15">
      <c r="A13" s="450" t="s">
        <v>8</v>
      </c>
      <c r="B13" s="676">
        <v>15804.74900000003</v>
      </c>
      <c r="C13" s="696">
        <v>25633.144537758784</v>
      </c>
      <c r="D13" s="677">
        <v>20906.436824779652</v>
      </c>
      <c r="E13" s="678">
        <v>1291.8552413159666</v>
      </c>
      <c r="F13" s="678">
        <v>528.5701363136684</v>
      </c>
      <c r="G13" s="678">
        <v>330.7044399545136</v>
      </c>
      <c r="H13" s="678">
        <v>374.9985315595111</v>
      </c>
      <c r="I13" s="678">
        <v>49.627731091036715</v>
      </c>
      <c r="J13" s="678">
        <v>41.55601163506815</v>
      </c>
      <c r="K13" s="678">
        <v>9.728742502227208</v>
      </c>
      <c r="L13" s="678">
        <v>0</v>
      </c>
      <c r="M13" s="678">
        <v>23533.47765915164</v>
      </c>
      <c r="N13" s="678">
        <v>1473.7717547217385</v>
      </c>
      <c r="O13" s="678">
        <v>625.8951238854416</v>
      </c>
      <c r="P13" s="692">
        <v>2099.6668786071805</v>
      </c>
      <c r="Q13" s="679">
        <v>0.10043159894748398</v>
      </c>
      <c r="R13" s="680">
        <v>0.08191218504285637</v>
      </c>
      <c r="W13" s="700">
        <v>0.08191218504285637</v>
      </c>
    </row>
    <row r="14" spans="1:23" ht="15">
      <c r="A14" s="451" t="s">
        <v>9</v>
      </c>
      <c r="B14" s="681">
        <v>16847.55300000001</v>
      </c>
      <c r="C14" s="697">
        <v>25776.497344550095</v>
      </c>
      <c r="D14" s="682">
        <v>20586.189816408376</v>
      </c>
      <c r="E14" s="683">
        <v>1555.0623286360926</v>
      </c>
      <c r="F14" s="683">
        <v>660.4680414617675</v>
      </c>
      <c r="G14" s="683">
        <v>322.33896716830805</v>
      </c>
      <c r="H14" s="683">
        <v>508.68484184814974</v>
      </c>
      <c r="I14" s="683">
        <v>52.24263131862526</v>
      </c>
      <c r="J14" s="683">
        <v>53.676667466189265</v>
      </c>
      <c r="K14" s="683">
        <v>30.212656599645847</v>
      </c>
      <c r="L14" s="683">
        <v>0</v>
      </c>
      <c r="M14" s="683">
        <v>23768.875950907157</v>
      </c>
      <c r="N14" s="683">
        <v>1113.9675397766432</v>
      </c>
      <c r="O14" s="683">
        <v>893.653853866295</v>
      </c>
      <c r="P14" s="693">
        <v>2007.6213936429385</v>
      </c>
      <c r="Q14" s="684">
        <v>0.09752272817589339</v>
      </c>
      <c r="R14" s="685">
        <v>0.07788573314703708</v>
      </c>
      <c r="W14" s="701">
        <v>0.07788573314703708</v>
      </c>
    </row>
    <row r="15" spans="1:23" ht="15">
      <c r="A15" s="452" t="s">
        <v>10</v>
      </c>
      <c r="B15" s="681">
        <v>9488.287000000002</v>
      </c>
      <c r="C15" s="697">
        <v>25006.213801641312</v>
      </c>
      <c r="D15" s="682">
        <v>20432.390254777616</v>
      </c>
      <c r="E15" s="683">
        <v>1702.7736759367997</v>
      </c>
      <c r="F15" s="683">
        <v>579.9240860512197</v>
      </c>
      <c r="G15" s="683">
        <v>293.49709454052817</v>
      </c>
      <c r="H15" s="683">
        <v>359.0308064388582</v>
      </c>
      <c r="I15" s="683">
        <v>20.974017754732756</v>
      </c>
      <c r="J15" s="683">
        <v>62.90076385758565</v>
      </c>
      <c r="K15" s="683">
        <v>24.493146128484497</v>
      </c>
      <c r="L15" s="683">
        <v>0</v>
      </c>
      <c r="M15" s="683">
        <v>23475.983845485825</v>
      </c>
      <c r="N15" s="683">
        <v>921.4401398271357</v>
      </c>
      <c r="O15" s="683">
        <v>608.7898163282795</v>
      </c>
      <c r="P15" s="693">
        <v>1530.2299561554153</v>
      </c>
      <c r="Q15" s="684">
        <v>0.07489236144545587</v>
      </c>
      <c r="R15" s="685">
        <v>0.06119398835400571</v>
      </c>
      <c r="W15" s="701">
        <v>0.06119398835400571</v>
      </c>
    </row>
    <row r="16" spans="1:23" ht="15">
      <c r="A16" s="452" t="s">
        <v>11</v>
      </c>
      <c r="B16" s="681">
        <v>8245.155999999994</v>
      </c>
      <c r="C16" s="697">
        <v>24953.225202773596</v>
      </c>
      <c r="D16" s="682">
        <v>20407.513858237904</v>
      </c>
      <c r="E16" s="683">
        <v>1523.5386692501643</v>
      </c>
      <c r="F16" s="683">
        <v>513.1937063006048</v>
      </c>
      <c r="G16" s="683">
        <v>307.17108323966255</v>
      </c>
      <c r="H16" s="683">
        <v>326.81025077027084</v>
      </c>
      <c r="I16" s="683">
        <v>24.275869775336382</v>
      </c>
      <c r="J16" s="683">
        <v>71.07350869609586</v>
      </c>
      <c r="K16" s="683">
        <v>16.949244704001572</v>
      </c>
      <c r="L16" s="683">
        <v>0</v>
      </c>
      <c r="M16" s="683">
        <v>23190.526190974044</v>
      </c>
      <c r="N16" s="683">
        <v>1141.2400606287295</v>
      </c>
      <c r="O16" s="683">
        <v>621.4589511708454</v>
      </c>
      <c r="P16" s="693">
        <v>1762.699011799575</v>
      </c>
      <c r="Q16" s="684">
        <v>0.0863750001124231</v>
      </c>
      <c r="R16" s="685">
        <v>0.07064012757772281</v>
      </c>
      <c r="W16" s="701">
        <v>0.07064012757772281</v>
      </c>
    </row>
    <row r="17" spans="1:23" ht="15">
      <c r="A17" s="452" t="s">
        <v>12</v>
      </c>
      <c r="B17" s="681">
        <v>4331.838</v>
      </c>
      <c r="C17" s="697">
        <v>24890.007197868417</v>
      </c>
      <c r="D17" s="682">
        <v>19971.12076521175</v>
      </c>
      <c r="E17" s="683">
        <v>1863.0386993542559</v>
      </c>
      <c r="F17" s="683">
        <v>613.0623228908075</v>
      </c>
      <c r="G17" s="683">
        <v>313.6837450215511</v>
      </c>
      <c r="H17" s="683">
        <v>431.2703214355355</v>
      </c>
      <c r="I17" s="683">
        <v>12.92761486771512</v>
      </c>
      <c r="J17" s="683">
        <v>54.116020343635505</v>
      </c>
      <c r="K17" s="683">
        <v>28.378408118370686</v>
      </c>
      <c r="L17" s="683">
        <v>0</v>
      </c>
      <c r="M17" s="683">
        <v>23287.597897243613</v>
      </c>
      <c r="N17" s="683">
        <v>945.3613377662467</v>
      </c>
      <c r="O17" s="683">
        <v>657.0479628585682</v>
      </c>
      <c r="P17" s="693">
        <v>1602.4093006248152</v>
      </c>
      <c r="Q17" s="684">
        <v>0.08023632321207012</v>
      </c>
      <c r="R17" s="685">
        <v>0.06437962383401985</v>
      </c>
      <c r="W17" s="701">
        <v>0.06437962383401985</v>
      </c>
    </row>
    <row r="18" spans="1:23" ht="15">
      <c r="A18" s="452" t="s">
        <v>13</v>
      </c>
      <c r="B18" s="681">
        <v>11970.507999999996</v>
      </c>
      <c r="C18" s="697">
        <v>25513.752034026686</v>
      </c>
      <c r="D18" s="682">
        <v>20229.04473505496</v>
      </c>
      <c r="E18" s="683">
        <v>1692.6907780354848</v>
      </c>
      <c r="F18" s="683">
        <v>623.1092698822803</v>
      </c>
      <c r="G18" s="683">
        <v>358.1604751722595</v>
      </c>
      <c r="H18" s="683">
        <v>374.6915335589764</v>
      </c>
      <c r="I18" s="683">
        <v>27.899164067779495</v>
      </c>
      <c r="J18" s="683">
        <v>73.18106299248127</v>
      </c>
      <c r="K18" s="683">
        <v>25.993299532484343</v>
      </c>
      <c r="L18" s="683">
        <v>3.158846725636039</v>
      </c>
      <c r="M18" s="683">
        <v>23407.929165022342</v>
      </c>
      <c r="N18" s="683">
        <v>1166.9603328446885</v>
      </c>
      <c r="O18" s="683">
        <v>938.8625361597021</v>
      </c>
      <c r="P18" s="693">
        <v>2105.8228690043907</v>
      </c>
      <c r="Q18" s="684">
        <v>0.10409897731627463</v>
      </c>
      <c r="R18" s="685">
        <v>0.08253677727195662</v>
      </c>
      <c r="W18" s="701">
        <v>0.08253677727195662</v>
      </c>
    </row>
    <row r="19" spans="1:23" ht="15">
      <c r="A19" s="452" t="s">
        <v>14</v>
      </c>
      <c r="B19" s="681">
        <v>6205.081000000001</v>
      </c>
      <c r="C19" s="697">
        <v>25632.57925239013</v>
      </c>
      <c r="D19" s="682">
        <v>20888.813242996643</v>
      </c>
      <c r="E19" s="683">
        <v>1342.892166382141</v>
      </c>
      <c r="F19" s="683">
        <v>580.6027350811374</v>
      </c>
      <c r="G19" s="683">
        <v>321.5543573618674</v>
      </c>
      <c r="H19" s="683">
        <v>353.7358604451201</v>
      </c>
      <c r="I19" s="683">
        <v>13.866754250804032</v>
      </c>
      <c r="J19" s="683">
        <v>66.55209926617663</v>
      </c>
      <c r="K19" s="683">
        <v>24.99881414387123</v>
      </c>
      <c r="L19" s="683">
        <v>0</v>
      </c>
      <c r="M19" s="683">
        <v>23593.016029927756</v>
      </c>
      <c r="N19" s="683">
        <v>1217.2485473329573</v>
      </c>
      <c r="O19" s="683">
        <v>822.3146751294084</v>
      </c>
      <c r="P19" s="693">
        <v>2039.5632224623657</v>
      </c>
      <c r="Q19" s="684">
        <v>0.09763901848977306</v>
      </c>
      <c r="R19" s="685">
        <v>0.07956917649136636</v>
      </c>
      <c r="W19" s="701">
        <v>0.07956917649136636</v>
      </c>
    </row>
    <row r="20" spans="1:23" ht="15">
      <c r="A20" s="452" t="s">
        <v>15</v>
      </c>
      <c r="B20" s="681">
        <v>8438.884999999987</v>
      </c>
      <c r="C20" s="697">
        <v>24463.042392448813</v>
      </c>
      <c r="D20" s="682">
        <v>20125.70430414292</v>
      </c>
      <c r="E20" s="683">
        <v>1674.5273220336612</v>
      </c>
      <c r="F20" s="683">
        <v>628.7963003011268</v>
      </c>
      <c r="G20" s="683">
        <v>327.54388366077666</v>
      </c>
      <c r="H20" s="683">
        <v>353.74619988304187</v>
      </c>
      <c r="I20" s="683">
        <v>16.71330592449913</v>
      </c>
      <c r="J20" s="683">
        <v>46.29638078174228</v>
      </c>
      <c r="K20" s="683">
        <v>21.3200559078599</v>
      </c>
      <c r="L20" s="683">
        <v>0.5431207242820988</v>
      </c>
      <c r="M20" s="683">
        <v>23195.190873359905</v>
      </c>
      <c r="N20" s="683">
        <v>649.3294039042686</v>
      </c>
      <c r="O20" s="683">
        <v>618.5221151846491</v>
      </c>
      <c r="P20" s="693">
        <v>1267.851519088918</v>
      </c>
      <c r="Q20" s="684">
        <v>0.06299662858645538</v>
      </c>
      <c r="R20" s="685">
        <v>0.0518272216002158</v>
      </c>
      <c r="W20" s="701">
        <v>0.0518272216002158</v>
      </c>
    </row>
    <row r="21" spans="1:23" ht="15">
      <c r="A21" s="452" t="s">
        <v>16</v>
      </c>
      <c r="B21" s="681">
        <v>7653.007000000001</v>
      </c>
      <c r="C21" s="697">
        <v>24896.43184262951</v>
      </c>
      <c r="D21" s="682">
        <v>20392.125082336916</v>
      </c>
      <c r="E21" s="683">
        <v>1598.8391229747997</v>
      </c>
      <c r="F21" s="683">
        <v>640.763036019697</v>
      </c>
      <c r="G21" s="683">
        <v>299.3073180254505</v>
      </c>
      <c r="H21" s="683">
        <v>345.1523041857927</v>
      </c>
      <c r="I21" s="683">
        <v>8.852925392594049</v>
      </c>
      <c r="J21" s="683">
        <v>47.21207406883767</v>
      </c>
      <c r="K21" s="683">
        <v>21.69021057126085</v>
      </c>
      <c r="L21" s="683">
        <v>0</v>
      </c>
      <c r="M21" s="683">
        <v>23353.942073575352</v>
      </c>
      <c r="N21" s="683">
        <v>898.4556005240819</v>
      </c>
      <c r="O21" s="683">
        <v>644.034168530095</v>
      </c>
      <c r="P21" s="693">
        <v>1542.4897690541773</v>
      </c>
      <c r="Q21" s="684">
        <v>0.07564144309757292</v>
      </c>
      <c r="R21" s="685">
        <v>0.06195625858373055</v>
      </c>
      <c r="W21" s="701">
        <v>0.06195625858373055</v>
      </c>
    </row>
    <row r="22" spans="1:23" ht="15">
      <c r="A22" s="452" t="s">
        <v>17</v>
      </c>
      <c r="B22" s="681">
        <v>7571.2309999999925</v>
      </c>
      <c r="C22" s="697">
        <v>24767.188673369885</v>
      </c>
      <c r="D22" s="682">
        <v>20529.759757693337</v>
      </c>
      <c r="E22" s="683">
        <v>1432.9339795162336</v>
      </c>
      <c r="F22" s="683">
        <v>642.035401288554</v>
      </c>
      <c r="G22" s="683">
        <v>311.86832982201565</v>
      </c>
      <c r="H22" s="683">
        <v>390.1666717076791</v>
      </c>
      <c r="I22" s="683">
        <v>27.06239799930379</v>
      </c>
      <c r="J22" s="683">
        <v>59.44026803567353</v>
      </c>
      <c r="K22" s="683">
        <v>24.758545428962204</v>
      </c>
      <c r="L22" s="683">
        <v>0</v>
      </c>
      <c r="M22" s="683">
        <v>23418.02535149176</v>
      </c>
      <c r="N22" s="683">
        <v>639.536688287546</v>
      </c>
      <c r="O22" s="683">
        <v>709.6266335905838</v>
      </c>
      <c r="P22" s="693">
        <v>1349.1633218781296</v>
      </c>
      <c r="Q22" s="684">
        <v>0.06571744325320432</v>
      </c>
      <c r="R22" s="685">
        <v>0.05447381774616889</v>
      </c>
      <c r="W22" s="701">
        <v>0.05447381774616889</v>
      </c>
    </row>
    <row r="23" spans="1:23" ht="15">
      <c r="A23" s="452" t="s">
        <v>18</v>
      </c>
      <c r="B23" s="681">
        <v>16403.922000000024</v>
      </c>
      <c r="C23" s="697">
        <v>25004.107859083928</v>
      </c>
      <c r="D23" s="682">
        <v>20387.560040011525</v>
      </c>
      <c r="E23" s="683">
        <v>1556.6891259297593</v>
      </c>
      <c r="F23" s="683">
        <v>617.1860302676387</v>
      </c>
      <c r="G23" s="683">
        <v>321.9888308824353</v>
      </c>
      <c r="H23" s="683">
        <v>350.8869301703171</v>
      </c>
      <c r="I23" s="683">
        <v>26.767775413708954</v>
      </c>
      <c r="J23" s="683">
        <v>40.12035455098271</v>
      </c>
      <c r="K23" s="683">
        <v>27.418107694001463</v>
      </c>
      <c r="L23" s="683">
        <v>0.5291519105410678</v>
      </c>
      <c r="M23" s="683">
        <v>23329.14634683091</v>
      </c>
      <c r="N23" s="683">
        <v>991.3866228657593</v>
      </c>
      <c r="O23" s="683">
        <v>683.5748893872227</v>
      </c>
      <c r="P23" s="693">
        <v>1674.961512252982</v>
      </c>
      <c r="Q23" s="684">
        <v>0.08215605540662016</v>
      </c>
      <c r="R23" s="685">
        <v>0.06698745348934626</v>
      </c>
      <c r="W23" s="701">
        <v>0.06698745348934626</v>
      </c>
    </row>
    <row r="24" spans="1:23" ht="15">
      <c r="A24" s="452" t="s">
        <v>19</v>
      </c>
      <c r="B24" s="681">
        <v>9480.78400000001</v>
      </c>
      <c r="C24" s="697">
        <v>24947.120160808066</v>
      </c>
      <c r="D24" s="682">
        <v>20398.792687749563</v>
      </c>
      <c r="E24" s="683">
        <v>1353.0334797909777</v>
      </c>
      <c r="F24" s="683">
        <v>623.3651141087056</v>
      </c>
      <c r="G24" s="683">
        <v>338.02960458403703</v>
      </c>
      <c r="H24" s="683">
        <v>290.8687368752062</v>
      </c>
      <c r="I24" s="683">
        <v>14.401903190003395</v>
      </c>
      <c r="J24" s="683">
        <v>66.62824509027938</v>
      </c>
      <c r="K24" s="683">
        <v>29.41811914851482</v>
      </c>
      <c r="L24" s="683">
        <v>0.5843398605009875</v>
      </c>
      <c r="M24" s="683">
        <v>23115.122230397785</v>
      </c>
      <c r="N24" s="683">
        <v>976.9234625884656</v>
      </c>
      <c r="O24" s="683">
        <v>855.0744678217889</v>
      </c>
      <c r="P24" s="693">
        <v>1831.9979304102542</v>
      </c>
      <c r="Q24" s="684">
        <v>0.08980913519996972</v>
      </c>
      <c r="R24" s="685">
        <v>0.07343524697845981</v>
      </c>
      <c r="W24" s="701">
        <v>0.07343524697845981</v>
      </c>
    </row>
    <row r="25" spans="1:23" ht="15">
      <c r="A25" s="452" t="s">
        <v>20</v>
      </c>
      <c r="B25" s="681">
        <v>8546.164000000002</v>
      </c>
      <c r="C25" s="697">
        <v>24580.983409632692</v>
      </c>
      <c r="D25" s="682">
        <v>20430.213329239497</v>
      </c>
      <c r="E25" s="683">
        <v>1393.1899738877</v>
      </c>
      <c r="F25" s="683">
        <v>623.4493627784344</v>
      </c>
      <c r="G25" s="683">
        <v>320.2451415629281</v>
      </c>
      <c r="H25" s="683">
        <v>314.20243047055976</v>
      </c>
      <c r="I25" s="683">
        <v>8.32227184032508</v>
      </c>
      <c r="J25" s="683">
        <v>44.390383802604276</v>
      </c>
      <c r="K25" s="683">
        <v>26.58740615477695</v>
      </c>
      <c r="L25" s="683">
        <v>0</v>
      </c>
      <c r="M25" s="683">
        <v>23160.600299736823</v>
      </c>
      <c r="N25" s="683">
        <v>802.6105630549565</v>
      </c>
      <c r="O25" s="683">
        <v>617.7725468408979</v>
      </c>
      <c r="P25" s="693">
        <v>1420.3831098958544</v>
      </c>
      <c r="Q25" s="684">
        <v>0.06952365533369237</v>
      </c>
      <c r="R25" s="685">
        <v>0.05778381955781479</v>
      </c>
      <c r="W25" s="701">
        <v>0.05778381955781479</v>
      </c>
    </row>
    <row r="26" spans="1:23" ht="15.75" thickBot="1">
      <c r="A26" s="453" t="s">
        <v>21</v>
      </c>
      <c r="B26" s="690">
        <v>17254.285999999956</v>
      </c>
      <c r="C26" s="698">
        <v>25199.99445355211</v>
      </c>
      <c r="D26" s="686">
        <v>20453.036489986753</v>
      </c>
      <c r="E26" s="687">
        <v>1466.8638852978343</v>
      </c>
      <c r="F26" s="687">
        <v>611.1613659353995</v>
      </c>
      <c r="G26" s="687">
        <v>334.93991000265214</v>
      </c>
      <c r="H26" s="687">
        <v>301.98914055325235</v>
      </c>
      <c r="I26" s="687">
        <v>17.914196314276207</v>
      </c>
      <c r="J26" s="687">
        <v>49.37941216460663</v>
      </c>
      <c r="K26" s="687">
        <v>41.553762352148446</v>
      </c>
      <c r="L26" s="687">
        <v>0</v>
      </c>
      <c r="M26" s="687">
        <v>23276.83816260692</v>
      </c>
      <c r="N26" s="687">
        <v>1277.6617647348628</v>
      </c>
      <c r="O26" s="687">
        <v>645.4945262102817</v>
      </c>
      <c r="P26" s="694">
        <v>1923.156290945144</v>
      </c>
      <c r="Q26" s="688">
        <v>0.09402791081347109</v>
      </c>
      <c r="R26" s="689">
        <v>0.07631574262803309</v>
      </c>
      <c r="W26" s="702">
        <v>0.07631574262803309</v>
      </c>
    </row>
  </sheetData>
  <sheetProtection/>
  <mergeCells count="2">
    <mergeCell ref="A8:A11"/>
    <mergeCell ref="D8:P8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9" zoomScaleNormal="89" zoomScalePageLayoutView="0" workbookViewId="0" topLeftCell="A1">
      <selection activeCell="A5" sqref="A5"/>
    </sheetView>
  </sheetViews>
  <sheetFormatPr defaultColWidth="9.00390625" defaultRowHeight="12.75"/>
  <cols>
    <col min="1" max="1" width="24.625" style="0" customWidth="1"/>
    <col min="2" max="2" width="15.75390625" style="23" customWidth="1"/>
    <col min="3" max="3" width="12.00390625" style="24" customWidth="1"/>
    <col min="4" max="4" width="13.00390625" style="24" customWidth="1"/>
    <col min="5" max="5" width="9.875" style="24" bestFit="1" customWidth="1"/>
    <col min="6" max="6" width="8.75390625" style="24" customWidth="1"/>
    <col min="7" max="7" width="8.625" style="24" customWidth="1"/>
    <col min="8" max="8" width="13.25390625" style="24" bestFit="1" customWidth="1"/>
    <col min="9" max="9" width="8.875" style="24" customWidth="1"/>
    <col min="10" max="11" width="11.625" style="24" customWidth="1"/>
    <col min="12" max="12" width="9.25390625" style="24" customWidth="1"/>
    <col min="13" max="13" width="12.625" style="24" customWidth="1"/>
    <col min="14" max="14" width="8.25390625" style="24" customWidth="1"/>
    <col min="15" max="15" width="12.125" style="24" customWidth="1"/>
    <col min="16" max="16" width="12.625" style="23" customWidth="1"/>
    <col min="17" max="17" width="13.25390625" style="23" customWidth="1"/>
    <col min="18" max="18" width="10.875" style="0" hidden="1" customWidth="1"/>
    <col min="19" max="19" width="13.625" style="0" hidden="1" customWidth="1"/>
    <col min="20" max="20" width="15.625" style="0" hidden="1" customWidth="1"/>
    <col min="21" max="21" width="0" style="0" hidden="1" customWidth="1"/>
    <col min="22" max="22" width="14.25390625" style="0" hidden="1" customWidth="1"/>
    <col min="23" max="23" width="13.25390625" style="0" customWidth="1"/>
  </cols>
  <sheetData>
    <row r="1" spans="1:17" s="1" customFormat="1" ht="15.75">
      <c r="A1" s="25" t="s">
        <v>177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77" t="s">
        <v>71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73</v>
      </c>
      <c r="B3" s="4"/>
      <c r="C3" s="5"/>
      <c r="D3" s="5"/>
      <c r="E3" s="5"/>
      <c r="F3" s="5"/>
      <c r="G3" s="79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76" customFormat="1" ht="26.25" customHeight="1">
      <c r="A6" s="71" t="s">
        <v>75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4"/>
      <c r="M6" s="73"/>
      <c r="N6" s="73"/>
      <c r="O6" s="73"/>
      <c r="P6" s="73"/>
      <c r="Q6" s="73"/>
      <c r="R6" s="75"/>
    </row>
    <row r="7" spans="1:22" ht="15.75" thickBot="1">
      <c r="A7" s="8"/>
      <c r="V7" t="e">
        <f>+#REF!/#REF!/12*1000</f>
        <v>#REF!</v>
      </c>
    </row>
    <row r="8" spans="1:23" ht="15">
      <c r="A8" s="905" t="s">
        <v>6</v>
      </c>
      <c r="B8" s="414" t="s">
        <v>2</v>
      </c>
      <c r="C8" s="415" t="s">
        <v>179</v>
      </c>
      <c r="D8" s="898" t="s">
        <v>180</v>
      </c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900"/>
      <c r="Q8" s="416" t="s">
        <v>25</v>
      </c>
      <c r="R8" s="417" t="s">
        <v>25</v>
      </c>
      <c r="W8" s="417" t="s">
        <v>25</v>
      </c>
    </row>
    <row r="9" spans="1:23" ht="15">
      <c r="A9" s="906"/>
      <c r="B9" s="418" t="s">
        <v>26</v>
      </c>
      <c r="C9" s="419" t="s">
        <v>181</v>
      </c>
      <c r="D9" s="419" t="s">
        <v>28</v>
      </c>
      <c r="E9" s="420" t="s">
        <v>29</v>
      </c>
      <c r="F9" s="420" t="s">
        <v>30</v>
      </c>
      <c r="G9" s="420" t="s">
        <v>31</v>
      </c>
      <c r="H9" s="420" t="s">
        <v>115</v>
      </c>
      <c r="I9" s="420" t="s">
        <v>32</v>
      </c>
      <c r="J9" s="420" t="s">
        <v>114</v>
      </c>
      <c r="K9" s="420" t="s">
        <v>178</v>
      </c>
      <c r="L9" s="420" t="s">
        <v>128</v>
      </c>
      <c r="M9" s="420" t="s">
        <v>33</v>
      </c>
      <c r="N9" s="420" t="s">
        <v>34</v>
      </c>
      <c r="O9" s="420" t="s">
        <v>35</v>
      </c>
      <c r="P9" s="421" t="s">
        <v>51</v>
      </c>
      <c r="Q9" s="422" t="s">
        <v>36</v>
      </c>
      <c r="R9" s="423" t="s">
        <v>36</v>
      </c>
      <c r="W9" s="423" t="s">
        <v>36</v>
      </c>
    </row>
    <row r="10" spans="1:23" ht="15">
      <c r="A10" s="906"/>
      <c r="B10" s="418" t="s">
        <v>4</v>
      </c>
      <c r="C10" s="419" t="s">
        <v>37</v>
      </c>
      <c r="D10" s="419" t="s">
        <v>38</v>
      </c>
      <c r="E10" s="420" t="s">
        <v>39</v>
      </c>
      <c r="F10" s="420" t="s">
        <v>40</v>
      </c>
      <c r="G10" s="420" t="s">
        <v>41</v>
      </c>
      <c r="H10" s="420" t="s">
        <v>96</v>
      </c>
      <c r="I10" s="420" t="s">
        <v>42</v>
      </c>
      <c r="J10" s="420" t="s">
        <v>43</v>
      </c>
      <c r="K10" s="420" t="s">
        <v>41</v>
      </c>
      <c r="L10" s="420" t="s">
        <v>3</v>
      </c>
      <c r="M10" s="420" t="s">
        <v>44</v>
      </c>
      <c r="N10" s="420" t="s">
        <v>41</v>
      </c>
      <c r="O10" s="420"/>
      <c r="P10" s="421" t="s">
        <v>44</v>
      </c>
      <c r="Q10" s="422" t="s">
        <v>45</v>
      </c>
      <c r="R10" s="423" t="s">
        <v>117</v>
      </c>
      <c r="W10" s="423" t="s">
        <v>117</v>
      </c>
    </row>
    <row r="11" spans="1:23" ht="15.75" thickBot="1">
      <c r="A11" s="907"/>
      <c r="B11" s="418" t="s">
        <v>46</v>
      </c>
      <c r="C11" s="419" t="s">
        <v>22</v>
      </c>
      <c r="D11" s="419"/>
      <c r="E11" s="424"/>
      <c r="F11" s="424"/>
      <c r="G11" s="424"/>
      <c r="H11" s="424"/>
      <c r="I11" s="424"/>
      <c r="J11" s="424" t="s">
        <v>47</v>
      </c>
      <c r="K11" s="424"/>
      <c r="L11" s="424"/>
      <c r="M11" s="424" t="s">
        <v>39</v>
      </c>
      <c r="N11" s="424"/>
      <c r="O11" s="424"/>
      <c r="P11" s="421" t="s">
        <v>39</v>
      </c>
      <c r="Q11" s="422" t="s">
        <v>48</v>
      </c>
      <c r="R11" s="423" t="s">
        <v>48</v>
      </c>
      <c r="W11" s="423" t="s">
        <v>48</v>
      </c>
    </row>
    <row r="12" spans="1:23" ht="15.75" thickBot="1">
      <c r="A12" s="449" t="s">
        <v>7</v>
      </c>
      <c r="B12" s="638">
        <v>60635.3400000002</v>
      </c>
      <c r="C12" s="655">
        <v>14014.86244655347</v>
      </c>
      <c r="D12" s="642">
        <v>11895.79807199335</v>
      </c>
      <c r="E12" s="643">
        <v>569.7940233094015</v>
      </c>
      <c r="F12" s="643">
        <v>263.3158045016875</v>
      </c>
      <c r="G12" s="643">
        <v>7.071995198399685</v>
      </c>
      <c r="H12" s="643" t="s">
        <v>129</v>
      </c>
      <c r="I12" s="643">
        <v>21.049732163894202</v>
      </c>
      <c r="J12" s="643">
        <v>83.00601871229978</v>
      </c>
      <c r="K12" s="643" t="s">
        <v>129</v>
      </c>
      <c r="L12" s="643">
        <v>5.291031599723842</v>
      </c>
      <c r="M12" s="643">
        <v>12845.326677478753</v>
      </c>
      <c r="N12" s="643">
        <v>717.1697066430189</v>
      </c>
      <c r="O12" s="643">
        <v>452.36606243157803</v>
      </c>
      <c r="P12" s="644">
        <v>1169.5357690745968</v>
      </c>
      <c r="Q12" s="659">
        <v>0.09831503208078755</v>
      </c>
      <c r="R12" s="660">
        <v>0.08344967876314824</v>
      </c>
      <c r="W12" s="667">
        <v>0.08344967876314824</v>
      </c>
    </row>
    <row r="13" spans="1:23" ht="15">
      <c r="A13" s="450" t="s">
        <v>8</v>
      </c>
      <c r="B13" s="639">
        <v>6334.943999999996</v>
      </c>
      <c r="C13" s="656">
        <v>14600.909626562334</v>
      </c>
      <c r="D13" s="645">
        <v>12360.687166295393</v>
      </c>
      <c r="E13" s="646">
        <v>507.8376120346649</v>
      </c>
      <c r="F13" s="646">
        <v>326.73674779129874</v>
      </c>
      <c r="G13" s="646">
        <v>5.343509482220105</v>
      </c>
      <c r="H13" s="646" t="s">
        <v>129</v>
      </c>
      <c r="I13" s="646">
        <v>25.475915809200533</v>
      </c>
      <c r="J13" s="646">
        <v>38.13645919100995</v>
      </c>
      <c r="K13" s="646" t="s">
        <v>129</v>
      </c>
      <c r="L13" s="646">
        <v>0</v>
      </c>
      <c r="M13" s="646">
        <v>13264.217410603784</v>
      </c>
      <c r="N13" s="646">
        <v>941.3535989163192</v>
      </c>
      <c r="O13" s="646">
        <v>395.33861704223466</v>
      </c>
      <c r="P13" s="647">
        <v>1336.6922159585538</v>
      </c>
      <c r="Q13" s="661">
        <v>0.10814060723123796</v>
      </c>
      <c r="R13" s="662">
        <v>0.091548557599919</v>
      </c>
      <c r="W13" s="668">
        <v>0.091548557599919</v>
      </c>
    </row>
    <row r="14" spans="1:23" ht="15">
      <c r="A14" s="451" t="s">
        <v>9</v>
      </c>
      <c r="B14" s="640">
        <v>7011.875000000023</v>
      </c>
      <c r="C14" s="657">
        <v>14103.673387408215</v>
      </c>
      <c r="D14" s="648">
        <v>11920.948224737742</v>
      </c>
      <c r="E14" s="649">
        <v>570.9700567489652</v>
      </c>
      <c r="F14" s="649">
        <v>263.233371958284</v>
      </c>
      <c r="G14" s="649">
        <v>6.384264788899762</v>
      </c>
      <c r="H14" s="649" t="s">
        <v>129</v>
      </c>
      <c r="I14" s="649">
        <v>28.286609026354032</v>
      </c>
      <c r="J14" s="649">
        <v>72.11991561933607</v>
      </c>
      <c r="K14" s="649" t="s">
        <v>129</v>
      </c>
      <c r="L14" s="649">
        <v>0</v>
      </c>
      <c r="M14" s="649">
        <v>12861.942442879583</v>
      </c>
      <c r="N14" s="649">
        <v>667.828552752769</v>
      </c>
      <c r="O14" s="649">
        <v>573.9023917758547</v>
      </c>
      <c r="P14" s="650">
        <v>1241.730944528624</v>
      </c>
      <c r="Q14" s="663">
        <v>0.10416377297502621</v>
      </c>
      <c r="R14" s="664">
        <v>0.08804308710362249</v>
      </c>
      <c r="W14" s="669">
        <v>0.08804308710362249</v>
      </c>
    </row>
    <row r="15" spans="1:23" ht="15">
      <c r="A15" s="452" t="s">
        <v>10</v>
      </c>
      <c r="B15" s="640">
        <v>4025.5330000000035</v>
      </c>
      <c r="C15" s="657">
        <v>13852.300635303023</v>
      </c>
      <c r="D15" s="648">
        <v>11998.71934143048</v>
      </c>
      <c r="E15" s="649">
        <v>565.1818032543762</v>
      </c>
      <c r="F15" s="649">
        <v>283.97866816642664</v>
      </c>
      <c r="G15" s="649">
        <v>3.25869891018158</v>
      </c>
      <c r="H15" s="649" t="s">
        <v>129</v>
      </c>
      <c r="I15" s="649">
        <v>12.2147386031448</v>
      </c>
      <c r="J15" s="649">
        <v>66.68462702123337</v>
      </c>
      <c r="K15" s="649" t="s">
        <v>129</v>
      </c>
      <c r="L15" s="649">
        <v>12.306900311917275</v>
      </c>
      <c r="M15" s="649">
        <v>12942.344777697761</v>
      </c>
      <c r="N15" s="649">
        <v>541.9378005347363</v>
      </c>
      <c r="O15" s="649">
        <v>368.0180570705381</v>
      </c>
      <c r="P15" s="650">
        <v>909.9558576052744</v>
      </c>
      <c r="Q15" s="663">
        <v>0.07583774832229637</v>
      </c>
      <c r="R15" s="664">
        <v>0.06568987214197643</v>
      </c>
      <c r="W15" s="669">
        <v>0.06568987214197643</v>
      </c>
    </row>
    <row r="16" spans="1:23" ht="15">
      <c r="A16" s="452" t="s">
        <v>11</v>
      </c>
      <c r="B16" s="640">
        <v>3153.841999999998</v>
      </c>
      <c r="C16" s="657">
        <v>13895.67243169865</v>
      </c>
      <c r="D16" s="648">
        <v>11740.394678406014</v>
      </c>
      <c r="E16" s="649">
        <v>593.7513673798503</v>
      </c>
      <c r="F16" s="649">
        <v>211.2640709331669</v>
      </c>
      <c r="G16" s="649">
        <v>9.608069565099758</v>
      </c>
      <c r="H16" s="649" t="s">
        <v>129</v>
      </c>
      <c r="I16" s="649">
        <v>27.923931086803552</v>
      </c>
      <c r="J16" s="649">
        <v>81.07307425884584</v>
      </c>
      <c r="K16" s="649" t="s">
        <v>129</v>
      </c>
      <c r="L16" s="649">
        <v>0</v>
      </c>
      <c r="M16" s="649">
        <v>12664.015191629782</v>
      </c>
      <c r="N16" s="649">
        <v>809.7286315125074</v>
      </c>
      <c r="O16" s="649">
        <v>421.9286085563793</v>
      </c>
      <c r="P16" s="650">
        <v>1231.6572400688867</v>
      </c>
      <c r="Q16" s="663">
        <v>0.10490765206848295</v>
      </c>
      <c r="R16" s="664">
        <v>0.08863603011101819</v>
      </c>
      <c r="W16" s="669">
        <v>0.08863603011101819</v>
      </c>
    </row>
    <row r="17" spans="1:23" ht="15">
      <c r="A17" s="452" t="s">
        <v>12</v>
      </c>
      <c r="B17" s="640">
        <v>1669.7749999999994</v>
      </c>
      <c r="C17" s="657">
        <v>13902.806765382573</v>
      </c>
      <c r="D17" s="648">
        <v>11920.813083599092</v>
      </c>
      <c r="E17" s="649">
        <v>525.4155999061752</v>
      </c>
      <c r="F17" s="649">
        <v>256.7891881640742</v>
      </c>
      <c r="G17" s="649">
        <v>15.021884185993128</v>
      </c>
      <c r="H17" s="649" t="s">
        <v>129</v>
      </c>
      <c r="I17" s="649">
        <v>29.61975914918678</v>
      </c>
      <c r="J17" s="649">
        <v>153.0835990877015</v>
      </c>
      <c r="K17" s="649" t="s">
        <v>129</v>
      </c>
      <c r="L17" s="649">
        <v>0</v>
      </c>
      <c r="M17" s="649">
        <v>12900.743114092222</v>
      </c>
      <c r="N17" s="649">
        <v>604.4526957224775</v>
      </c>
      <c r="O17" s="649">
        <v>397.6109555678662</v>
      </c>
      <c r="P17" s="650">
        <v>1002.0636512903438</v>
      </c>
      <c r="Q17" s="663">
        <v>0.08406000868086794</v>
      </c>
      <c r="R17" s="664">
        <v>0.07207635610569241</v>
      </c>
      <c r="W17" s="669">
        <v>0.07207635610569241</v>
      </c>
    </row>
    <row r="18" spans="1:23" ht="15">
      <c r="A18" s="452" t="s">
        <v>13</v>
      </c>
      <c r="B18" s="640">
        <v>4998.408999999998</v>
      </c>
      <c r="C18" s="657">
        <v>14334.655020560867</v>
      </c>
      <c r="D18" s="648">
        <v>11904.14850005272</v>
      </c>
      <c r="E18" s="649">
        <v>616.510406944824</v>
      </c>
      <c r="F18" s="649">
        <v>271.94700020213094</v>
      </c>
      <c r="G18" s="649">
        <v>12.441458872213143</v>
      </c>
      <c r="H18" s="649" t="s">
        <v>129</v>
      </c>
      <c r="I18" s="649">
        <v>19.862053438737558</v>
      </c>
      <c r="J18" s="649">
        <v>123.27926079411812</v>
      </c>
      <c r="K18" s="649" t="s">
        <v>129</v>
      </c>
      <c r="L18" s="649">
        <v>0</v>
      </c>
      <c r="M18" s="649">
        <v>12948.188680304744</v>
      </c>
      <c r="N18" s="649">
        <v>829.705712357673</v>
      </c>
      <c r="O18" s="649">
        <v>556.7606278984639</v>
      </c>
      <c r="P18" s="650">
        <v>1386.4663402561368</v>
      </c>
      <c r="Q18" s="663">
        <v>0.11646917377164748</v>
      </c>
      <c r="R18" s="664">
        <v>0.09672129104380002</v>
      </c>
      <c r="W18" s="669">
        <v>0.09672129104380002</v>
      </c>
    </row>
    <row r="19" spans="1:23" ht="15">
      <c r="A19" s="452" t="s">
        <v>14</v>
      </c>
      <c r="B19" s="640">
        <v>2529.679000000004</v>
      </c>
      <c r="C19" s="657">
        <v>14340.715297606239</v>
      </c>
      <c r="D19" s="648">
        <v>11993.586208632236</v>
      </c>
      <c r="E19" s="649">
        <v>548.7604026703251</v>
      </c>
      <c r="F19" s="649">
        <v>220.74091877533286</v>
      </c>
      <c r="G19" s="649">
        <v>7.028427981046859</v>
      </c>
      <c r="H19" s="649" t="s">
        <v>129</v>
      </c>
      <c r="I19" s="649">
        <v>16.895292512080218</v>
      </c>
      <c r="J19" s="649">
        <v>81.19284436220286</v>
      </c>
      <c r="K19" s="649" t="s">
        <v>129</v>
      </c>
      <c r="L19" s="649">
        <v>0</v>
      </c>
      <c r="M19" s="649">
        <v>12868.20409493322</v>
      </c>
      <c r="N19" s="649">
        <v>879.746534375836</v>
      </c>
      <c r="O19" s="649">
        <v>592.7646682971756</v>
      </c>
      <c r="P19" s="650">
        <v>1472.5112026730117</v>
      </c>
      <c r="Q19" s="663">
        <v>0.12277488793245092</v>
      </c>
      <c r="R19" s="664">
        <v>0.10268045715396108</v>
      </c>
      <c r="W19" s="669">
        <v>0.10268045715396108</v>
      </c>
    </row>
    <row r="20" spans="1:23" ht="15">
      <c r="A20" s="452" t="s">
        <v>15</v>
      </c>
      <c r="B20" s="640">
        <v>3320.4220000000046</v>
      </c>
      <c r="C20" s="657">
        <v>13672.085807165451</v>
      </c>
      <c r="D20" s="648">
        <v>11895.692776400098</v>
      </c>
      <c r="E20" s="649">
        <v>560.2103186482524</v>
      </c>
      <c r="F20" s="649">
        <v>271.106503932331</v>
      </c>
      <c r="G20" s="649">
        <v>4.42473878320285</v>
      </c>
      <c r="H20" s="649" t="s">
        <v>129</v>
      </c>
      <c r="I20" s="649">
        <v>17.59791375915468</v>
      </c>
      <c r="J20" s="649">
        <v>63.60652350815643</v>
      </c>
      <c r="K20" s="649" t="s">
        <v>129</v>
      </c>
      <c r="L20" s="649">
        <v>8.573207461782458</v>
      </c>
      <c r="M20" s="649">
        <v>12821.211982492976</v>
      </c>
      <c r="N20" s="649">
        <v>498.51108282822645</v>
      </c>
      <c r="O20" s="649">
        <v>352.3627418442592</v>
      </c>
      <c r="P20" s="650">
        <v>850.8738246724857</v>
      </c>
      <c r="Q20" s="663">
        <v>0.07152789170552025</v>
      </c>
      <c r="R20" s="664">
        <v>0.06223438301027546</v>
      </c>
      <c r="W20" s="669">
        <v>0.06223438301027546</v>
      </c>
    </row>
    <row r="21" spans="1:23" ht="15">
      <c r="A21" s="452" t="s">
        <v>16</v>
      </c>
      <c r="B21" s="640">
        <v>3124.006000000002</v>
      </c>
      <c r="C21" s="657">
        <v>13795.809611121073</v>
      </c>
      <c r="D21" s="648">
        <v>11771.964373094455</v>
      </c>
      <c r="E21" s="649">
        <v>613.9952996249037</v>
      </c>
      <c r="F21" s="649">
        <v>248.14138214416573</v>
      </c>
      <c r="G21" s="649">
        <v>4.633847267472167</v>
      </c>
      <c r="H21" s="649" t="s">
        <v>129</v>
      </c>
      <c r="I21" s="649">
        <v>15.800812589135006</v>
      </c>
      <c r="J21" s="649">
        <v>70.54510565387301</v>
      </c>
      <c r="K21" s="649" t="s">
        <v>129</v>
      </c>
      <c r="L21" s="649">
        <v>0</v>
      </c>
      <c r="M21" s="649">
        <v>12725.080820374005</v>
      </c>
      <c r="N21" s="649">
        <v>654.7476754739473</v>
      </c>
      <c r="O21" s="649">
        <v>415.9811152731459</v>
      </c>
      <c r="P21" s="650">
        <v>1070.7287907470932</v>
      </c>
      <c r="Q21" s="663">
        <v>0.09095583003923366</v>
      </c>
      <c r="R21" s="664">
        <v>0.07761260998295871</v>
      </c>
      <c r="W21" s="669">
        <v>0.07761260998295871</v>
      </c>
    </row>
    <row r="22" spans="1:23" ht="15">
      <c r="A22" s="452" t="s">
        <v>17</v>
      </c>
      <c r="B22" s="640">
        <v>3172.2860000000037</v>
      </c>
      <c r="C22" s="657">
        <v>13717.432843907083</v>
      </c>
      <c r="D22" s="648">
        <v>11923.08102106808</v>
      </c>
      <c r="E22" s="649">
        <v>578.1014595363304</v>
      </c>
      <c r="F22" s="649">
        <v>249.47051852617741</v>
      </c>
      <c r="G22" s="649">
        <v>6.851000613858053</v>
      </c>
      <c r="H22" s="649" t="s">
        <v>129</v>
      </c>
      <c r="I22" s="649">
        <v>25.750463020463233</v>
      </c>
      <c r="J22" s="649">
        <v>78.89625966889479</v>
      </c>
      <c r="K22" s="649" t="s">
        <v>129</v>
      </c>
      <c r="L22" s="649">
        <v>5.8431049407272795</v>
      </c>
      <c r="M22" s="649">
        <v>12867.993827374528</v>
      </c>
      <c r="N22" s="649">
        <v>434.16424832649534</v>
      </c>
      <c r="O22" s="649">
        <v>415.27476820606074</v>
      </c>
      <c r="P22" s="650">
        <v>849.4390165325561</v>
      </c>
      <c r="Q22" s="663">
        <v>0.07124324786786215</v>
      </c>
      <c r="R22" s="664">
        <v>0.06192405140221657</v>
      </c>
      <c r="W22" s="669">
        <v>0.06192405140221657</v>
      </c>
    </row>
    <row r="23" spans="1:23" ht="15">
      <c r="A23" s="452" t="s">
        <v>18</v>
      </c>
      <c r="B23" s="640">
        <v>6733.389999999999</v>
      </c>
      <c r="C23" s="657">
        <v>14078.640155008634</v>
      </c>
      <c r="D23" s="648">
        <v>11864.260474045506</v>
      </c>
      <c r="E23" s="649">
        <v>650.492050314427</v>
      </c>
      <c r="F23" s="649">
        <v>271.89709294525727</v>
      </c>
      <c r="G23" s="649">
        <v>5.120947001931172</v>
      </c>
      <c r="H23" s="649" t="s">
        <v>129</v>
      </c>
      <c r="I23" s="649">
        <v>24.81711787574065</v>
      </c>
      <c r="J23" s="649">
        <v>99.35077279052614</v>
      </c>
      <c r="K23" s="649" t="s">
        <v>129</v>
      </c>
      <c r="L23" s="649">
        <v>4.493427530560386</v>
      </c>
      <c r="M23" s="649">
        <v>12920.431882503948</v>
      </c>
      <c r="N23" s="649">
        <v>684.4858236341582</v>
      </c>
      <c r="O23" s="649">
        <v>473.722448870479</v>
      </c>
      <c r="P23" s="650">
        <v>1158.2082725046375</v>
      </c>
      <c r="Q23" s="663">
        <v>0.0976216153580206</v>
      </c>
      <c r="R23" s="664">
        <v>0.08226705560711359</v>
      </c>
      <c r="W23" s="669">
        <v>0.08226705560711359</v>
      </c>
    </row>
    <row r="24" spans="1:23" ht="15">
      <c r="A24" s="452" t="s">
        <v>19</v>
      </c>
      <c r="B24" s="640">
        <v>3671.137000000006</v>
      </c>
      <c r="C24" s="657">
        <v>13857.878136028874</v>
      </c>
      <c r="D24" s="648">
        <v>11648.35122379432</v>
      </c>
      <c r="E24" s="649">
        <v>539.8597673327529</v>
      </c>
      <c r="F24" s="651">
        <v>226.07550921326717</v>
      </c>
      <c r="G24" s="649">
        <v>5.617741860355516</v>
      </c>
      <c r="H24" s="649" t="s">
        <v>129</v>
      </c>
      <c r="I24" s="649">
        <v>14.438079174562699</v>
      </c>
      <c r="J24" s="649">
        <v>91.29796390963685</v>
      </c>
      <c r="K24" s="649" t="s">
        <v>129</v>
      </c>
      <c r="L24" s="649">
        <v>41.6965733867554</v>
      </c>
      <c r="M24" s="649">
        <v>12567.33685867165</v>
      </c>
      <c r="N24" s="649">
        <v>742.5328992080642</v>
      </c>
      <c r="O24" s="649">
        <v>548.0083781491486</v>
      </c>
      <c r="P24" s="650">
        <v>1290.5412773572132</v>
      </c>
      <c r="Q24" s="663">
        <v>0.11079175520746651</v>
      </c>
      <c r="R24" s="664">
        <v>0.09312690331732358</v>
      </c>
      <c r="W24" s="669">
        <v>0.09312690331732358</v>
      </c>
    </row>
    <row r="25" spans="1:23" ht="15">
      <c r="A25" s="452" t="s">
        <v>20</v>
      </c>
      <c r="B25" s="640">
        <v>3627.7099999999978</v>
      </c>
      <c r="C25" s="657">
        <v>13687.17744803197</v>
      </c>
      <c r="D25" s="648">
        <v>11785.982019878476</v>
      </c>
      <c r="E25" s="649">
        <v>559.6658314290111</v>
      </c>
      <c r="F25" s="649">
        <v>244.1255870324072</v>
      </c>
      <c r="G25" s="649">
        <v>8.442837676293498</v>
      </c>
      <c r="H25" s="649" t="s">
        <v>129</v>
      </c>
      <c r="I25" s="649">
        <v>19.557149459760208</v>
      </c>
      <c r="J25" s="649">
        <v>90.45913262085453</v>
      </c>
      <c r="K25" s="649" t="s">
        <v>129</v>
      </c>
      <c r="L25" s="649">
        <v>11.287883173315036</v>
      </c>
      <c r="M25" s="649">
        <v>12719.520441270115</v>
      </c>
      <c r="N25" s="649">
        <v>601.5453734357679</v>
      </c>
      <c r="O25" s="649">
        <v>366.11163332607475</v>
      </c>
      <c r="P25" s="650">
        <v>967.6570067618427</v>
      </c>
      <c r="Q25" s="663">
        <v>0.08210236577060552</v>
      </c>
      <c r="R25" s="664">
        <v>0.07069806835162926</v>
      </c>
      <c r="W25" s="669">
        <v>0.07069806835162926</v>
      </c>
    </row>
    <row r="26" spans="1:23" ht="15.75" thickBot="1">
      <c r="A26" s="453" t="s">
        <v>21</v>
      </c>
      <c r="B26" s="641">
        <v>7262.3319999999985</v>
      </c>
      <c r="C26" s="658">
        <v>13816.714222557353</v>
      </c>
      <c r="D26" s="652">
        <v>11681.449888731793</v>
      </c>
      <c r="E26" s="653">
        <v>527.3424798902981</v>
      </c>
      <c r="F26" s="653">
        <v>259.0826885909377</v>
      </c>
      <c r="G26" s="653">
        <v>8.962846461256067</v>
      </c>
      <c r="H26" s="653" t="s">
        <v>129</v>
      </c>
      <c r="I26" s="653">
        <v>14.785126871093201</v>
      </c>
      <c r="J26" s="653">
        <v>92.29959926554349</v>
      </c>
      <c r="K26" s="653" t="s">
        <v>129</v>
      </c>
      <c r="L26" s="653">
        <v>0</v>
      </c>
      <c r="M26" s="653">
        <v>12583.922629810919</v>
      </c>
      <c r="N26" s="653">
        <v>843.7053919686765</v>
      </c>
      <c r="O26" s="653">
        <v>389.0862007777482</v>
      </c>
      <c r="P26" s="654">
        <v>1232.7915927464248</v>
      </c>
      <c r="Q26" s="665">
        <v>0.10553412500066496</v>
      </c>
      <c r="R26" s="666">
        <v>0.08922465738878442</v>
      </c>
      <c r="W26" s="670">
        <v>0.08922465738878442</v>
      </c>
    </row>
  </sheetData>
  <sheetProtection/>
  <mergeCells count="2">
    <mergeCell ref="A8:A11"/>
    <mergeCell ref="D8:P8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34.00390625" style="89" customWidth="1"/>
    <col min="2" max="2" width="20.625" style="87" customWidth="1"/>
    <col min="3" max="3" width="20.875" style="87" customWidth="1"/>
    <col min="4" max="4" width="15.375" style="87" customWidth="1"/>
    <col min="5" max="5" width="14.00390625" style="88" customWidth="1"/>
    <col min="6" max="6" width="20.25390625" style="89" customWidth="1"/>
    <col min="7" max="7" width="19.625" style="89" customWidth="1"/>
    <col min="8" max="8" width="12.875" style="89" customWidth="1"/>
    <col min="9" max="9" width="11.875" style="88" customWidth="1"/>
    <col min="10" max="10" width="21.25390625" style="89" customWidth="1"/>
    <col min="11" max="11" width="21.625" style="89" customWidth="1"/>
    <col min="12" max="12" width="14.375" style="89" customWidth="1"/>
    <col min="13" max="13" width="12.375" style="88" customWidth="1"/>
    <col min="14" max="16384" width="9.125" style="89" customWidth="1"/>
  </cols>
  <sheetData>
    <row r="1" spans="1:13" ht="15.75">
      <c r="A1" s="86" t="s">
        <v>177</v>
      </c>
      <c r="M1" s="90" t="s">
        <v>74</v>
      </c>
    </row>
    <row r="2" ht="14.25">
      <c r="A2" s="86"/>
    </row>
    <row r="3" spans="1:13" ht="25.5" customHeight="1">
      <c r="A3" s="91" t="s">
        <v>0</v>
      </c>
      <c r="M3" s="89"/>
    </row>
    <row r="4" spans="1:15" s="97" customFormat="1" ht="19.5" customHeight="1">
      <c r="A4" s="92" t="s">
        <v>75</v>
      </c>
      <c r="B4" s="93"/>
      <c r="C4" s="93"/>
      <c r="D4" s="93"/>
      <c r="E4" s="93"/>
      <c r="F4" s="94"/>
      <c r="G4" s="94"/>
      <c r="H4" s="93"/>
      <c r="I4" s="94"/>
      <c r="J4" s="94"/>
      <c r="K4" s="95"/>
      <c r="L4" s="94"/>
      <c r="M4" s="94"/>
      <c r="N4" s="94"/>
      <c r="O4" s="96"/>
    </row>
    <row r="6" ht="18">
      <c r="A6" s="98" t="s">
        <v>188</v>
      </c>
    </row>
    <row r="7" spans="2:13" s="99" customFormat="1" ht="21" customHeight="1" thickBot="1">
      <c r="B7" s="100"/>
      <c r="C7" s="100"/>
      <c r="D7" s="100"/>
      <c r="E7" s="101"/>
      <c r="I7" s="101"/>
      <c r="M7" s="101"/>
    </row>
    <row r="8" spans="1:13" s="110" customFormat="1" ht="18.75" thickBot="1">
      <c r="A8" s="102"/>
      <c r="B8" s="197" t="s">
        <v>78</v>
      </c>
      <c r="C8" s="198"/>
      <c r="D8" s="103"/>
      <c r="E8" s="104"/>
      <c r="F8" s="105" t="s">
        <v>79</v>
      </c>
      <c r="G8" s="106"/>
      <c r="H8" s="107"/>
      <c r="I8" s="104"/>
      <c r="J8" s="108" t="s">
        <v>80</v>
      </c>
      <c r="K8" s="109"/>
      <c r="L8" s="107"/>
      <c r="M8" s="104"/>
    </row>
    <row r="9" spans="1:13" ht="15" customHeight="1">
      <c r="A9" s="195"/>
      <c r="B9" s="203" t="s">
        <v>2</v>
      </c>
      <c r="C9" s="203" t="s">
        <v>2</v>
      </c>
      <c r="D9" s="277" t="s">
        <v>162</v>
      </c>
      <c r="E9" s="272"/>
      <c r="F9" s="134" t="s">
        <v>23</v>
      </c>
      <c r="G9" s="134" t="s">
        <v>23</v>
      </c>
      <c r="H9" s="261" t="s">
        <v>95</v>
      </c>
      <c r="I9" s="262"/>
      <c r="J9" s="138" t="s">
        <v>81</v>
      </c>
      <c r="K9" s="134" t="s">
        <v>81</v>
      </c>
      <c r="L9" s="268" t="s">
        <v>82</v>
      </c>
      <c r="M9" s="258"/>
    </row>
    <row r="10" spans="1:13" ht="15" customHeight="1">
      <c r="A10" s="908" t="s">
        <v>6</v>
      </c>
      <c r="B10" s="204" t="s">
        <v>26</v>
      </c>
      <c r="C10" s="204" t="s">
        <v>26</v>
      </c>
      <c r="D10" s="273" t="s">
        <v>4</v>
      </c>
      <c r="E10" s="274"/>
      <c r="F10" s="135" t="s">
        <v>27</v>
      </c>
      <c r="G10" s="135" t="s">
        <v>27</v>
      </c>
      <c r="H10" s="263" t="s">
        <v>83</v>
      </c>
      <c r="I10" s="264"/>
      <c r="J10" s="139" t="s">
        <v>51</v>
      </c>
      <c r="K10" s="135" t="s">
        <v>51</v>
      </c>
      <c r="L10" s="269" t="s">
        <v>84</v>
      </c>
      <c r="M10" s="259"/>
    </row>
    <row r="11" spans="1:13" ht="15" customHeight="1">
      <c r="A11" s="908"/>
      <c r="B11" s="204" t="s">
        <v>4</v>
      </c>
      <c r="C11" s="204" t="s">
        <v>4</v>
      </c>
      <c r="D11" s="273"/>
      <c r="E11" s="274"/>
      <c r="F11" s="135" t="s">
        <v>37</v>
      </c>
      <c r="G11" s="135" t="s">
        <v>37</v>
      </c>
      <c r="H11" s="265"/>
      <c r="I11" s="264"/>
      <c r="J11" s="139" t="s">
        <v>44</v>
      </c>
      <c r="K11" s="135" t="s">
        <v>44</v>
      </c>
      <c r="L11" s="270"/>
      <c r="M11" s="259"/>
    </row>
    <row r="12" spans="1:13" ht="15" customHeight="1" thickBot="1">
      <c r="A12" s="908"/>
      <c r="B12" s="204" t="s">
        <v>46</v>
      </c>
      <c r="C12" s="204" t="s">
        <v>46</v>
      </c>
      <c r="D12" s="275"/>
      <c r="E12" s="276"/>
      <c r="F12" s="135" t="s">
        <v>22</v>
      </c>
      <c r="G12" s="135" t="s">
        <v>22</v>
      </c>
      <c r="H12" s="266"/>
      <c r="I12" s="267"/>
      <c r="J12" s="139" t="s">
        <v>85</v>
      </c>
      <c r="K12" s="135" t="s">
        <v>85</v>
      </c>
      <c r="L12" s="271"/>
      <c r="M12" s="260"/>
    </row>
    <row r="13" spans="1:13" ht="15" customHeight="1" thickBot="1">
      <c r="A13" s="909"/>
      <c r="B13" s="298" t="s">
        <v>184</v>
      </c>
      <c r="C13" s="298" t="s">
        <v>185</v>
      </c>
      <c r="D13" s="199" t="s">
        <v>86</v>
      </c>
      <c r="E13" s="207" t="s">
        <v>87</v>
      </c>
      <c r="F13" s="298" t="s">
        <v>184</v>
      </c>
      <c r="G13" s="298" t="s">
        <v>185</v>
      </c>
      <c r="H13" s="200" t="s">
        <v>86</v>
      </c>
      <c r="I13" s="208" t="s">
        <v>87</v>
      </c>
      <c r="J13" s="298" t="s">
        <v>184</v>
      </c>
      <c r="K13" s="298" t="s">
        <v>185</v>
      </c>
      <c r="L13" s="200" t="s">
        <v>86</v>
      </c>
      <c r="M13" s="207" t="s">
        <v>87</v>
      </c>
    </row>
    <row r="14" spans="1:13" s="113" customFormat="1" ht="22.5" customHeight="1" thickBot="1">
      <c r="A14" s="112" t="s">
        <v>7</v>
      </c>
      <c r="B14" s="575">
        <v>208876.79100000064</v>
      </c>
      <c r="C14" s="576">
        <v>208008.56199999977</v>
      </c>
      <c r="D14" s="565">
        <f>B14-C14</f>
        <v>868.2290000008652</v>
      </c>
      <c r="E14" s="617">
        <f>+B14/C14*100</f>
        <v>100.41740060680813</v>
      </c>
      <c r="F14" s="577">
        <v>21929.397198242666</v>
      </c>
      <c r="G14" s="578">
        <v>21714.85615257184</v>
      </c>
      <c r="H14" s="565">
        <f>F14-G14</f>
        <v>214.54104567082686</v>
      </c>
      <c r="I14" s="566">
        <f>F14/G14*100</f>
        <v>100.98799201875173</v>
      </c>
      <c r="J14" s="579">
        <v>1602.218227458945</v>
      </c>
      <c r="K14" s="580">
        <v>1476.481713286411</v>
      </c>
      <c r="L14" s="567">
        <f>J14-K14</f>
        <v>125.73651417253404</v>
      </c>
      <c r="M14" s="568">
        <f>J14/K14*100</f>
        <v>108.51595472135342</v>
      </c>
    </row>
    <row r="15" spans="1:13" s="114" customFormat="1" ht="16.5" customHeight="1">
      <c r="A15" s="194" t="s">
        <v>8</v>
      </c>
      <c r="B15" s="581">
        <v>22139.693000000036</v>
      </c>
      <c r="C15" s="582">
        <v>21692.00899999999</v>
      </c>
      <c r="D15" s="618">
        <f aca="true" t="shared" si="0" ref="D15:D28">B15-C15</f>
        <v>447.68400000004476</v>
      </c>
      <c r="E15" s="618">
        <f>+B15/C15*100</f>
        <v>102.06381990713744</v>
      </c>
      <c r="F15" s="583">
        <v>22476.434534721546</v>
      </c>
      <c r="G15" s="584">
        <v>22259.85184221526</v>
      </c>
      <c r="H15" s="618">
        <f aca="true" t="shared" si="1" ref="H15:H28">F15-G15</f>
        <v>216.58269250628655</v>
      </c>
      <c r="I15" s="618">
        <f aca="true" t="shared" si="2" ref="I15:I28">F15/G15*100</f>
        <v>100.97297454646821</v>
      </c>
      <c r="J15" s="585">
        <v>1881.353022073669</v>
      </c>
      <c r="K15" s="586">
        <v>1773.1216443191925</v>
      </c>
      <c r="L15" s="569">
        <f aca="true" t="shared" si="3" ref="L15:L28">J15-K15</f>
        <v>108.23137775447663</v>
      </c>
      <c r="M15" s="619">
        <f aca="true" t="shared" si="4" ref="M15:M28">J15/K15*100</f>
        <v>106.10400183773253</v>
      </c>
    </row>
    <row r="16" spans="1:13" s="114" customFormat="1" ht="16.5" customHeight="1">
      <c r="A16" s="115" t="s">
        <v>9</v>
      </c>
      <c r="B16" s="587">
        <v>23859.427999999993</v>
      </c>
      <c r="C16" s="588">
        <v>23462.56299999991</v>
      </c>
      <c r="D16" s="616">
        <f t="shared" si="0"/>
        <v>396.86500000008164</v>
      </c>
      <c r="E16" s="616">
        <f aca="true" t="shared" si="5" ref="E16:E28">+B16/C16*100</f>
        <v>101.69148187263295</v>
      </c>
      <c r="F16" s="589">
        <v>22346.055404178227</v>
      </c>
      <c r="G16" s="590">
        <v>22083.27353239291</v>
      </c>
      <c r="H16" s="616">
        <f t="shared" si="1"/>
        <v>262.7818717853188</v>
      </c>
      <c r="I16" s="616">
        <f t="shared" si="2"/>
        <v>101.1899588681898</v>
      </c>
      <c r="J16" s="591">
        <v>1782.5393802399626</v>
      </c>
      <c r="K16" s="592">
        <v>1620.395521154284</v>
      </c>
      <c r="L16" s="571">
        <f t="shared" si="3"/>
        <v>162.1438590856785</v>
      </c>
      <c r="M16" s="620">
        <f t="shared" si="4"/>
        <v>110.00643713024927</v>
      </c>
    </row>
    <row r="17" spans="1:13" s="114" customFormat="1" ht="16.5" customHeight="1">
      <c r="A17" s="116" t="s">
        <v>10</v>
      </c>
      <c r="B17" s="587">
        <v>13513.820000000007</v>
      </c>
      <c r="C17" s="588">
        <v>13499.586000000001</v>
      </c>
      <c r="D17" s="616">
        <f t="shared" si="0"/>
        <v>14.234000000005835</v>
      </c>
      <c r="E17" s="616">
        <f t="shared" si="5"/>
        <v>100.10544027053871</v>
      </c>
      <c r="F17" s="589">
        <v>21683.65618801101</v>
      </c>
      <c r="G17" s="590">
        <v>21525.69449166815</v>
      </c>
      <c r="H17" s="616">
        <f t="shared" si="1"/>
        <v>157.9616963428598</v>
      </c>
      <c r="I17" s="616">
        <f t="shared" si="2"/>
        <v>100.73382857126398</v>
      </c>
      <c r="J17" s="591">
        <v>1345.4610416102416</v>
      </c>
      <c r="K17" s="592">
        <v>1217.8256676414624</v>
      </c>
      <c r="L17" s="571">
        <f t="shared" si="3"/>
        <v>127.63537396877928</v>
      </c>
      <c r="M17" s="620">
        <f t="shared" si="4"/>
        <v>110.48059483061874</v>
      </c>
    </row>
    <row r="18" spans="1:13" s="114" customFormat="1" ht="16.5" customHeight="1">
      <c r="A18" s="116" t="s">
        <v>11</v>
      </c>
      <c r="B18" s="587">
        <v>11398.997999999996</v>
      </c>
      <c r="C18" s="588">
        <v>11348.260999999997</v>
      </c>
      <c r="D18" s="616">
        <f t="shared" si="0"/>
        <v>50.73699999999917</v>
      </c>
      <c r="E18" s="616">
        <f t="shared" si="5"/>
        <v>100.44709052779099</v>
      </c>
      <c r="F18" s="589">
        <v>21893.853287221707</v>
      </c>
      <c r="G18" s="590">
        <v>21627.24523754492</v>
      </c>
      <c r="H18" s="616">
        <f t="shared" si="1"/>
        <v>266.6080496767863</v>
      </c>
      <c r="I18" s="616">
        <f t="shared" si="2"/>
        <v>101.23274160323459</v>
      </c>
      <c r="J18" s="591">
        <v>1615.7719008869608</v>
      </c>
      <c r="K18" s="592">
        <v>1457.4725736980029</v>
      </c>
      <c r="L18" s="571">
        <f t="shared" si="3"/>
        <v>158.29932718895793</v>
      </c>
      <c r="M18" s="620">
        <f t="shared" si="4"/>
        <v>110.86122168236139</v>
      </c>
    </row>
    <row r="19" spans="1:13" s="114" customFormat="1" ht="16.5" customHeight="1">
      <c r="A19" s="116" t="s">
        <v>12</v>
      </c>
      <c r="B19" s="587">
        <v>6001.613000000006</v>
      </c>
      <c r="C19" s="588">
        <v>5986.076000000002</v>
      </c>
      <c r="D19" s="616">
        <f t="shared" si="0"/>
        <v>15.5370000000039</v>
      </c>
      <c r="E19" s="616">
        <f t="shared" si="5"/>
        <v>100.25955233445087</v>
      </c>
      <c r="F19" s="589">
        <v>21833.136886144846</v>
      </c>
      <c r="G19" s="590">
        <v>21759.399424041178</v>
      </c>
      <c r="H19" s="616">
        <f t="shared" si="1"/>
        <v>73.7374621036688</v>
      </c>
      <c r="I19" s="616">
        <f t="shared" si="2"/>
        <v>100.33887636633114</v>
      </c>
      <c r="J19" s="591">
        <v>1435.3805107615776</v>
      </c>
      <c r="K19" s="592">
        <v>1342.123899974987</v>
      </c>
      <c r="L19" s="571">
        <f t="shared" si="3"/>
        <v>93.25661078659073</v>
      </c>
      <c r="M19" s="620">
        <f t="shared" si="4"/>
        <v>106.94843529634848</v>
      </c>
    </row>
    <row r="20" spans="1:13" s="114" customFormat="1" ht="16.5" customHeight="1">
      <c r="A20" s="116" t="s">
        <v>13</v>
      </c>
      <c r="B20" s="587">
        <v>16968.916999999994</v>
      </c>
      <c r="C20" s="588">
        <v>17014.70099999998</v>
      </c>
      <c r="D20" s="616">
        <f t="shared" si="0"/>
        <v>-45.7839999999851</v>
      </c>
      <c r="E20" s="616">
        <f t="shared" si="5"/>
        <v>99.73091504811055</v>
      </c>
      <c r="F20" s="589">
        <v>22220.80769798094</v>
      </c>
      <c r="G20" s="590">
        <v>21956.420920943645</v>
      </c>
      <c r="H20" s="616">
        <f t="shared" si="1"/>
        <v>264.38677703729627</v>
      </c>
      <c r="I20" s="616">
        <f t="shared" si="2"/>
        <v>101.20414332549575</v>
      </c>
      <c r="J20" s="591">
        <v>1893.9273103482874</v>
      </c>
      <c r="K20" s="592">
        <v>1743.0687537010895</v>
      </c>
      <c r="L20" s="571">
        <f t="shared" si="3"/>
        <v>150.85855664719793</v>
      </c>
      <c r="M20" s="620">
        <f t="shared" si="4"/>
        <v>108.65476799620653</v>
      </c>
    </row>
    <row r="21" spans="1:13" s="114" customFormat="1" ht="16.5" customHeight="1">
      <c r="A21" s="116" t="s">
        <v>14</v>
      </c>
      <c r="B21" s="587">
        <v>8734.75999999998</v>
      </c>
      <c r="C21" s="588">
        <v>8691.282999999996</v>
      </c>
      <c r="D21" s="616">
        <f t="shared" si="0"/>
        <v>43.4769999999844</v>
      </c>
      <c r="E21" s="616">
        <f t="shared" si="5"/>
        <v>100.50023684650454</v>
      </c>
      <c r="F21" s="589">
        <v>22362.335866507314</v>
      </c>
      <c r="G21" s="590">
        <v>22095.049411385327</v>
      </c>
      <c r="H21" s="616">
        <f t="shared" si="1"/>
        <v>267.28645512198636</v>
      </c>
      <c r="I21" s="616">
        <f t="shared" si="2"/>
        <v>101.20971195920592</v>
      </c>
      <c r="J21" s="591">
        <v>1875.338952262765</v>
      </c>
      <c r="K21" s="592">
        <v>1746.4735835510912</v>
      </c>
      <c r="L21" s="571">
        <f t="shared" si="3"/>
        <v>128.86536871167368</v>
      </c>
      <c r="M21" s="620">
        <f t="shared" si="4"/>
        <v>107.3786039437054</v>
      </c>
    </row>
    <row r="22" spans="1:13" s="114" customFormat="1" ht="16.5" customHeight="1">
      <c r="A22" s="116" t="s">
        <v>15</v>
      </c>
      <c r="B22" s="587">
        <v>11759.306999999975</v>
      </c>
      <c r="C22" s="588">
        <v>11769.898999999992</v>
      </c>
      <c r="D22" s="616">
        <f t="shared" si="0"/>
        <v>-10.592000000016924</v>
      </c>
      <c r="E22" s="616">
        <f t="shared" si="5"/>
        <v>99.9100077239404</v>
      </c>
      <c r="F22" s="589">
        <v>21416.04909200863</v>
      </c>
      <c r="G22" s="590">
        <v>21252.900286853226</v>
      </c>
      <c r="H22" s="616">
        <f t="shared" si="1"/>
        <v>163.14880515540426</v>
      </c>
      <c r="I22" s="616">
        <f t="shared" si="2"/>
        <v>100.76765431048639</v>
      </c>
      <c r="J22" s="591">
        <v>1150.111425216925</v>
      </c>
      <c r="K22" s="592">
        <v>1087.7277564857063</v>
      </c>
      <c r="L22" s="571">
        <f t="shared" si="3"/>
        <v>62.38366873121868</v>
      </c>
      <c r="M22" s="620">
        <f t="shared" si="4"/>
        <v>105.73522817260556</v>
      </c>
    </row>
    <row r="23" spans="1:13" s="114" customFormat="1" ht="16.5" customHeight="1">
      <c r="A23" s="116" t="s">
        <v>16</v>
      </c>
      <c r="B23" s="587">
        <v>10777.01299999999</v>
      </c>
      <c r="C23" s="588">
        <v>10777.350999999984</v>
      </c>
      <c r="D23" s="616">
        <f t="shared" si="0"/>
        <v>-0.3379999999942811</v>
      </c>
      <c r="E23" s="616">
        <f t="shared" si="5"/>
        <v>99.9968637933385</v>
      </c>
      <c r="F23" s="589">
        <v>21678.619035410567</v>
      </c>
      <c r="G23" s="590">
        <v>21492.47144930763</v>
      </c>
      <c r="H23" s="616">
        <f t="shared" si="1"/>
        <v>186.14758610293575</v>
      </c>
      <c r="I23" s="616">
        <f t="shared" si="2"/>
        <v>100.86610600619844</v>
      </c>
      <c r="J23" s="591">
        <v>1405.737208136121</v>
      </c>
      <c r="K23" s="592">
        <v>1293.3702818067288</v>
      </c>
      <c r="L23" s="571">
        <f t="shared" si="3"/>
        <v>112.36692632939207</v>
      </c>
      <c r="M23" s="620">
        <f t="shared" si="4"/>
        <v>108.68791620698329</v>
      </c>
    </row>
    <row r="24" spans="1:13" s="114" customFormat="1" ht="16.5" customHeight="1">
      <c r="A24" s="116" t="s">
        <v>17</v>
      </c>
      <c r="B24" s="587">
        <v>10743.517000000009</v>
      </c>
      <c r="C24" s="588">
        <v>10724.69799999999</v>
      </c>
      <c r="D24" s="616">
        <f t="shared" si="0"/>
        <v>18.819000000019514</v>
      </c>
      <c r="E24" s="616">
        <f t="shared" si="5"/>
        <v>100.17547347253992</v>
      </c>
      <c r="F24" s="589">
        <v>21504.478173519256</v>
      </c>
      <c r="G24" s="590">
        <v>21323.161842568166</v>
      </c>
      <c r="H24" s="616">
        <f t="shared" si="1"/>
        <v>181.31633095108918</v>
      </c>
      <c r="I24" s="616">
        <f t="shared" si="2"/>
        <v>100.85032572697132</v>
      </c>
      <c r="J24" s="591">
        <v>1201.6075058723</v>
      </c>
      <c r="K24" s="592">
        <v>1109.3217574362793</v>
      </c>
      <c r="L24" s="571">
        <f t="shared" si="3"/>
        <v>92.28574843602064</v>
      </c>
      <c r="M24" s="621">
        <f t="shared" si="4"/>
        <v>108.31911461371672</v>
      </c>
    </row>
    <row r="25" spans="1:13" s="114" customFormat="1" ht="16.5" customHeight="1">
      <c r="A25" s="116" t="s">
        <v>18</v>
      </c>
      <c r="B25" s="587">
        <v>23137.311999999973</v>
      </c>
      <c r="C25" s="588">
        <v>23007.26299999988</v>
      </c>
      <c r="D25" s="616">
        <f t="shared" si="0"/>
        <v>130.04900000009366</v>
      </c>
      <c r="E25" s="616">
        <f t="shared" si="5"/>
        <v>100.56525193805146</v>
      </c>
      <c r="F25" s="589">
        <v>21824.592668039084</v>
      </c>
      <c r="G25" s="590">
        <v>21661.039479866402</v>
      </c>
      <c r="H25" s="616">
        <f t="shared" si="1"/>
        <v>163.55318817268198</v>
      </c>
      <c r="I25" s="616">
        <f t="shared" si="2"/>
        <v>100.75505696910207</v>
      </c>
      <c r="J25" s="591">
        <v>1524.5766664684334</v>
      </c>
      <c r="K25" s="592">
        <v>1392.7578507129167</v>
      </c>
      <c r="L25" s="571">
        <f t="shared" si="3"/>
        <v>131.81881575551665</v>
      </c>
      <c r="M25" s="621">
        <f t="shared" si="4"/>
        <v>109.46458967637784</v>
      </c>
    </row>
    <row r="26" spans="1:13" s="114" customFormat="1" ht="16.5" customHeight="1">
      <c r="A26" s="116" t="s">
        <v>19</v>
      </c>
      <c r="B26" s="587">
        <v>13151.92099999998</v>
      </c>
      <c r="C26" s="588">
        <v>13102.353</v>
      </c>
      <c r="D26" s="616">
        <f t="shared" si="0"/>
        <v>49.56799999998111</v>
      </c>
      <c r="E26" s="616">
        <f t="shared" si="5"/>
        <v>100.3783137273128</v>
      </c>
      <c r="F26" s="589">
        <v>21851.74521906977</v>
      </c>
      <c r="G26" s="590">
        <v>21628.2302117795</v>
      </c>
      <c r="H26" s="616">
        <f t="shared" si="1"/>
        <v>223.51500729026884</v>
      </c>
      <c r="I26" s="616">
        <f t="shared" si="2"/>
        <v>101.03344104025919</v>
      </c>
      <c r="J26" s="591">
        <v>1680.8594349068862</v>
      </c>
      <c r="K26" s="592">
        <v>1570.8782867728664</v>
      </c>
      <c r="L26" s="571">
        <f t="shared" si="3"/>
        <v>109.9811481340198</v>
      </c>
      <c r="M26" s="621">
        <f t="shared" si="4"/>
        <v>107.00125204225463</v>
      </c>
    </row>
    <row r="27" spans="1:13" s="114" customFormat="1" ht="16.5" customHeight="1">
      <c r="A27" s="116" t="s">
        <v>20</v>
      </c>
      <c r="B27" s="587">
        <v>12173.873999999993</v>
      </c>
      <c r="C27" s="588">
        <v>12227.426999999987</v>
      </c>
      <c r="D27" s="616">
        <f t="shared" si="0"/>
        <v>-53.55299999999443</v>
      </c>
      <c r="E27" s="616">
        <f t="shared" si="5"/>
        <v>99.56202560031645</v>
      </c>
      <c r="F27" s="589">
        <v>21334.72270207501</v>
      </c>
      <c r="G27" s="590">
        <v>21177.301119851305</v>
      </c>
      <c r="H27" s="616">
        <f t="shared" si="1"/>
        <v>157.42158222370563</v>
      </c>
      <c r="I27" s="616">
        <f t="shared" si="2"/>
        <v>100.7433505399616</v>
      </c>
      <c r="J27" s="591">
        <v>1285.4746155578757</v>
      </c>
      <c r="K27" s="592">
        <v>1211.2602539629434</v>
      </c>
      <c r="L27" s="571">
        <f t="shared" si="3"/>
        <v>74.21436159493237</v>
      </c>
      <c r="M27" s="621">
        <f t="shared" si="4"/>
        <v>106.1270368075004</v>
      </c>
    </row>
    <row r="28" spans="1:13" s="114" customFormat="1" ht="16.5" customHeight="1" thickBot="1">
      <c r="A28" s="117" t="s">
        <v>21</v>
      </c>
      <c r="B28" s="593">
        <v>24516.61799999992</v>
      </c>
      <c r="C28" s="594">
        <v>24705.09199999996</v>
      </c>
      <c r="D28" s="622">
        <f t="shared" si="0"/>
        <v>-188.474000000042</v>
      </c>
      <c r="E28" s="622">
        <f t="shared" si="5"/>
        <v>99.23710464223309</v>
      </c>
      <c r="F28" s="595">
        <v>21828.03016848958</v>
      </c>
      <c r="G28" s="596">
        <v>21568.38421542142</v>
      </c>
      <c r="H28" s="622">
        <f t="shared" si="1"/>
        <v>259.6459530681568</v>
      </c>
      <c r="I28" s="622">
        <f t="shared" si="2"/>
        <v>101.2038266310302</v>
      </c>
      <c r="J28" s="597">
        <v>1718.6559133074597</v>
      </c>
      <c r="K28" s="598">
        <v>1567.0345139104695</v>
      </c>
      <c r="L28" s="573">
        <f t="shared" si="3"/>
        <v>151.62139939699023</v>
      </c>
      <c r="M28" s="623">
        <f t="shared" si="4"/>
        <v>109.67568984926983</v>
      </c>
    </row>
    <row r="29" ht="9.75" customHeight="1">
      <c r="A29" s="99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Zavadilová Markéta</cp:lastModifiedBy>
  <cp:lastPrinted>2014-06-30T08:08:51Z</cp:lastPrinted>
  <dcterms:created xsi:type="dcterms:W3CDTF">2005-02-01T09:25:47Z</dcterms:created>
  <dcterms:modified xsi:type="dcterms:W3CDTF">2014-09-05T15:24:08Z</dcterms:modified>
  <cp:category/>
  <cp:version/>
  <cp:contentType/>
  <cp:contentStatus/>
</cp:coreProperties>
</file>