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50" windowHeight="6525" tabRatio="626" activeTab="0"/>
  </bookViews>
  <sheets>
    <sheet name="Seznam" sheetId="1" r:id="rId1"/>
    <sheet name="Tab1" sheetId="2" r:id="rId2"/>
    <sheet name="Tab1A_2007-10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  <sheet name="Graf1" sheetId="13" r:id="rId13"/>
    <sheet name="Graf2" sheetId="14" r:id="rId14"/>
  </sheets>
  <definedNames>
    <definedName name="_xlnm.Print_Area" localSheetId="12">'Graf1'!$A$1:$J$29</definedName>
    <definedName name="_xlnm.Print_Area" localSheetId="13">'Graf2'!$A$1:$N$29</definedName>
    <definedName name="_xlnm.Print_Area" localSheetId="0">'Seznam'!$A$3:$A$59</definedName>
    <definedName name="_xlnm.Print_Area" localSheetId="5">'Tab4'!$A$1:$X$35</definedName>
    <definedName name="_xlnm.Print_Area" localSheetId="7">'Tab6'!$A$1:$K$63</definedName>
    <definedName name="_xlnm.Print_Area" localSheetId="9">'Tab8'!$A$1:$O$17</definedName>
    <definedName name="_xlnm.Print_Area" localSheetId="10">'Tab9'!$A$1:$M$18</definedName>
  </definedNames>
  <calcPr fullCalcOnLoad="1"/>
</workbook>
</file>

<file path=xl/sharedStrings.xml><?xml version="1.0" encoding="utf-8"?>
<sst xmlns="http://schemas.openxmlformats.org/spreadsheetml/2006/main" count="908" uniqueCount="150">
  <si>
    <t>Zapsaní na dané škole</t>
  </si>
  <si>
    <t>Tabulka 8: Zápisy do 1. ročníku ZŠ, které nejsou samostatně zřízeny pro žáky se SVP – podle zdravotního postižení a formy integrace</t>
  </si>
  <si>
    <t>Tabulka 10: Zápisy do 1. ročníku základního vzdělávání – podle výsledku zápisu a území</t>
  </si>
  <si>
    <t>Seznam grafů</t>
  </si>
  <si>
    <t>z toho do speciálních tříd</t>
  </si>
  <si>
    <t>Zapsaní celkem</t>
  </si>
  <si>
    <t>Zapsaní</t>
  </si>
  <si>
    <t>z toho na dané škole</t>
  </si>
  <si>
    <t>z toho převedení
na jinou školu</t>
  </si>
  <si>
    <t>CZ063</t>
  </si>
  <si>
    <t>CZ064</t>
  </si>
  <si>
    <t>Děti s postižením zapsané do běžné ZŠ</t>
  </si>
  <si>
    <t>Tabulka 5: Zápisy do 1. ročníku základního vzdělávání – podle zdravotního postižení</t>
  </si>
  <si>
    <t xml:space="preserve"> bez postižení</t>
  </si>
  <si>
    <t xml:space="preserve"> mentálně postižené</t>
  </si>
  <si>
    <t xml:space="preserve"> sluchově postižené</t>
  </si>
  <si>
    <t xml:space="preserve"> zrakově postižené</t>
  </si>
  <si>
    <t xml:space="preserve"> s vadami řeči</t>
  </si>
  <si>
    <t xml:space="preserve"> tělěsně postižené</t>
  </si>
  <si>
    <t xml:space="preserve"> s více vadami</t>
  </si>
  <si>
    <t xml:space="preserve"> s vývojovými poruchami učení</t>
  </si>
  <si>
    <t xml:space="preserve"> s vývojovými poruchami chování</t>
  </si>
  <si>
    <t xml:space="preserve"> autisté</t>
  </si>
  <si>
    <t>Tabulka 5.1: Zápisy do 1. ročníku ZŠ, které nejsou samostatně zřízeny pro žáky se SVP – podle zdravotního postižení</t>
  </si>
  <si>
    <t>Česká republika</t>
  </si>
  <si>
    <t>CZ0</t>
  </si>
  <si>
    <t>Hlavní město Praha</t>
  </si>
  <si>
    <t>CZ010</t>
  </si>
  <si>
    <t>Středočeský kraj</t>
  </si>
  <si>
    <t>CZ020</t>
  </si>
  <si>
    <t>Jihočeský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</si>
  <si>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</si>
  <si>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</si>
  <si>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</si>
  <si>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</si>
  <si>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</si>
  <si>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</si>
  <si>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</si>
  <si>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</si>
  <si>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</si>
  <si>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</si>
  <si>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</si>
  <si>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</si>
  <si>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</si>
  <si>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Vysočina</t>
  </si>
  <si>
    <t>Jihomoravský kraj</t>
  </si>
  <si>
    <t>Olomoucký kraj</t>
  </si>
  <si>
    <t>CZ071</t>
  </si>
  <si>
    <t>Zlínský kraj</t>
  </si>
  <si>
    <t>CZ072</t>
  </si>
  <si>
    <t>Moravskoslezský kraj</t>
  </si>
  <si>
    <t>CZ080</t>
  </si>
  <si>
    <t>Seznam tabulek</t>
  </si>
  <si>
    <t xml:space="preserve">Tabulka 1: Zápisy do 1. ročníku základního vzdělávání – podle výsledku zápisu </t>
  </si>
  <si>
    <t>Zapisovaní</t>
  </si>
  <si>
    <t>S žádostí
o odklad docházky</t>
  </si>
  <si>
    <t>Vzdělávání podle
§ 42 zákona</t>
  </si>
  <si>
    <t>celkem</t>
  </si>
  <si>
    <t>z toho
dívky</t>
  </si>
  <si>
    <t>Děti celkem</t>
  </si>
  <si>
    <t>v tom</t>
  </si>
  <si>
    <t xml:space="preserve"> poprvé u zápisu</t>
  </si>
  <si>
    <t xml:space="preserve"> přicházejí po odkladu</t>
  </si>
  <si>
    <t>z toho po dodatečném</t>
  </si>
  <si>
    <t xml:space="preserve">Tabulka 1.1: Zápisy do 1. ročníku ZŠ, které nejsou samostatně zřízeny pro žáky se SVP – podle výsledku zápisu </t>
  </si>
  <si>
    <t>(pokračování)</t>
  </si>
  <si>
    <t>chlapci</t>
  </si>
  <si>
    <t>dívky</t>
  </si>
  <si>
    <t>S žádostí o odklad docházky</t>
  </si>
  <si>
    <t xml:space="preserve">v tom </t>
  </si>
  <si>
    <t xml:space="preserve">celkem </t>
  </si>
  <si>
    <t>Populace</t>
  </si>
  <si>
    <t>Odklad docházky</t>
  </si>
  <si>
    <t>5leté</t>
  </si>
  <si>
    <t>6leté</t>
  </si>
  <si>
    <t>7leté</t>
  </si>
  <si>
    <t>8leté</t>
  </si>
  <si>
    <t>9leté a starší</t>
  </si>
  <si>
    <t>Tabulka 3: Zápisy do 1. ročníku základního vzdělávání –  podle věku</t>
  </si>
  <si>
    <t xml:space="preserve"> 5leté</t>
  </si>
  <si>
    <t xml:space="preserve"> 6leté</t>
  </si>
  <si>
    <t xml:space="preserve"> 7leté</t>
  </si>
  <si>
    <t xml:space="preserve"> 8leté</t>
  </si>
  <si>
    <t xml:space="preserve"> 9leté a starší</t>
  </si>
  <si>
    <t>Tabulka 3.1: Zápisy do 1. ročníku ZŠ, které nejsou samostatně zřízeny pro žáky se SVP – podle věku</t>
  </si>
  <si>
    <t xml:space="preserve">Tabulka 4: Zápisy do 1. ročníku základního vzdělávání – podíl na odpovídající populaci podle výsledku zápisu </t>
  </si>
  <si>
    <t>Zapsaní na  dané škole
a převedení na jinou školu</t>
  </si>
  <si>
    <t xml:space="preserve">Tabulka 4.1: Zápisy do 1. ročníku ZŠ, které nejsou samostatně zřízeny pro žáky se SVP – podíl na odpovídající populaci podle výsledku zápisu </t>
  </si>
  <si>
    <t>Tabulka 7.1: Zapisovaní, žádosti o odklad  a procento odkladů povinné školní docházky na ZŠ, které nejsou
samostatně zřízeny pro žáky se SVP – podle druhu postižení</t>
  </si>
  <si>
    <t>Tabulka 7: Zapisovaní, žádosti o odklad  a procento odkladů povinné školní docházky – podle druhu postižení</t>
  </si>
  <si>
    <t>Tabulka 7.2: Zapisovaní, žádosti o odklad  a procento odkladů povinné školní docházky na ZŠ
samostatně zřízené pro žáky se SVP – podle druhu postižení</t>
  </si>
  <si>
    <t>Rok</t>
  </si>
  <si>
    <t>Zapsaní
na dané škole
2009</t>
  </si>
  <si>
    <t>Převedení
na jinou školu
2009</t>
  </si>
  <si>
    <t>Vzdělávání podle
 § 42 zákona
2009</t>
  </si>
  <si>
    <t>Vzdělávání podle
§ 42 zákona 2009</t>
  </si>
  <si>
    <t>individuální integrace</t>
  </si>
  <si>
    <t xml:space="preserve">Ležatá čárka ( – ) v tabulce na místě údaje značí, že se jev nevyskytoval. </t>
  </si>
  <si>
    <t>Poznámky</t>
  </si>
  <si>
    <t>Křížek (x) v tabulce na místě údaje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</si>
  <si>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</si>
  <si>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</si>
  <si>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 xml:space="preserve">x </t>
  </si>
  <si>
    <t>S žádostí o odklad
docházky</t>
  </si>
  <si>
    <t>z toho na
dané škole</t>
  </si>
  <si>
    <t>S žádostí
o odklad
docházky</t>
  </si>
  <si>
    <t>Vzdělávání
podle
§ 42 zákona</t>
  </si>
  <si>
    <t>Zapisovaní
2009</t>
  </si>
  <si>
    <t>S žádostí o odklad
docházky
2009</t>
  </si>
  <si>
    <t>Zapsaní
2009</t>
  </si>
  <si>
    <t>S žádostí o odklad
docházky 2009</t>
  </si>
  <si>
    <t>% individuální integrace
na celkovém počtu
postižených dětí
zapsaných do běžných ZŠ</t>
  </si>
  <si>
    <t>% zapsaných do speciálních
tříd na celkovém počtu
postižených dětí zapsaných
do běžných ZŠ</t>
  </si>
  <si>
    <t>Individuální
integrace</t>
  </si>
  <si>
    <t>Speciální
třídy</t>
  </si>
  <si>
    <t xml:space="preserve">Tabulka 1.2: Zápisy do 1. ročníku ZŠ samostatně zřízených pro žáky se SVP – podle výsledku zápisu </t>
  </si>
  <si>
    <t>% odkladů na celkovém
počtu zapisovaných podle druhu postižení</t>
  </si>
  <si>
    <t>Tabulka 3.2: Zápisy do 1. ročníku ZŠ samostatně zřízených pro žáky se SVP – podle věku</t>
  </si>
  <si>
    <t xml:space="preserve">Tabulka 4.2: Zápisy do 1. ročníku ZŠ samostatně zřízených pro žáky se SVP – podíl na odpovídající populaci podle výsledku zápisu </t>
  </si>
  <si>
    <t>Tabulka 5.2: Zápisy do 1. ročníku ZŠ samostatně zřízených pro žáky se SVP – podle zdravotního postižení</t>
  </si>
  <si>
    <t>Se žádostí o odklad docházky</t>
  </si>
  <si>
    <t>Podle stavu k 28. 2. 2010</t>
  </si>
  <si>
    <t>Tabulka 2: Zápisy do 1. ročníku základního vzdělávání – podle výsledku zápisu v letech 2009 a 2010</t>
  </si>
  <si>
    <t>Zapisovaní
2010</t>
  </si>
  <si>
    <t>Zapsaní
na dané škole
2010</t>
  </si>
  <si>
    <t>Index 2010/2009</t>
  </si>
  <si>
    <t>Převedení
na jinou školu
2010</t>
  </si>
  <si>
    <t>S žádostí o odklad
docházky
2010</t>
  </si>
  <si>
    <t>Vzdělávání podle
 § 42 zákona
2010</t>
  </si>
  <si>
    <t>Podle stavu k 28. 2. 2009 a 28. 2. 2010</t>
  </si>
  <si>
    <t>Komentáře: Odpovídající populace je brána jako kvalifikovaný odhad na základě údajů k 31. 12. 2008. Z toho důvodu může dojít k drobným odchylkám a celkový podíl 6letých zapisovaných může překročit 100 %.</t>
  </si>
  <si>
    <t>Tabulka 6: Zápisy do 1. ročníku základního vzdělávání – podle výsledku zápisu a podle
 zdravotního postižení v letech 2009 a 2010</t>
  </si>
  <si>
    <t>Zapsaní
2010</t>
  </si>
  <si>
    <t>S žádostí o odklad
docházky 2010</t>
  </si>
  <si>
    <t>Vzdělávání podle
§ 42 zákona 2010</t>
  </si>
  <si>
    <r>
      <t>Komentáře:</t>
    </r>
    <r>
      <rPr>
        <b/>
        <i/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Jedná se pouze o děti se zdravotním postižením, které se zúčastnily zápisu do běžných ZŠ a které byly na dané škole zapsané.</t>
    </r>
  </si>
  <si>
    <t>x</t>
  </si>
  <si>
    <t>Index
2010/2009</t>
  </si>
  <si>
    <t>Tabulka 9: Zápisy do 1. ročníku ZŠ, které nejsou samostatně zřízeny pro žáky se SVP – podle zdravotního postižení a formy integrace v letech 2009 a 2010</t>
  </si>
  <si>
    <t>Tabulka 1A: Zápisy do 1. ročníku základního vzdělávání – podle výsledku zápisu v letech 2007–2010</t>
  </si>
  <si>
    <t>Tabulka 1.1A: Zápisy do 1. ročníku ZŠ, které nejsou samostatně zřízeny pro žáky se SVP – podle výsledku zápisu v letech 2007–2010</t>
  </si>
  <si>
    <t>Tabulka 1.2A: Zápisy do 1. ročníku ZŠ samostatně zřízených pro žáky se SVP – podle výsledku zápisu v letech 2007–2010</t>
  </si>
  <si>
    <t>Graf 1:  Zápisy do 1. ročníku ZŠ – počty dětí podle výsledku zápisu a podle pohlaví v letech 2009 a 2010</t>
  </si>
  <si>
    <t>Graf 2:  Zápisy do 1. ročníku ZŠ – počty dětí přicházejících k zápisu poprvé a po odkladu podle výsledku zápisu v letech 2009 a 2010</t>
  </si>
  <si>
    <t>Komentáře: "Zapisovaní" = "Zapsaní" + "S žádostí o odklad docházky" + "Vzdělávání podle § 42 zákona"</t>
  </si>
  <si>
    <t>Podle stavu k 28. 2. příslušného roku</t>
  </si>
  <si>
    <t>Seznam zkratek</t>
  </si>
  <si>
    <t>SVP     speciální vzdělávací potřeby</t>
  </si>
  <si>
    <t>ZŠ       základní školy</t>
  </si>
  <si>
    <t>Zápisy do 1. ročníku základního vzdělávání v roce 2010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</si>
</sst>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_ ;[Red]\-#,##0.0\ ;\–\ "/>
    <numFmt numFmtId="173" formatCode="#,##0._ ;[Red]\-#,##0.\ ;\–\ "/>
    <numFmt numFmtId="174" formatCode="0.0%"/>
    <numFmt numFmtId="175" formatCode="#,##0._ ;[Red]\-#,##0,.;\–\ "/>
    <numFmt numFmtId="176" formatCode="0.000%"/>
    <numFmt numFmtId="177" formatCode="0.0000%"/>
    <numFmt numFmtId="178" formatCode="0.00000%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0.0000E+00"/>
    <numFmt numFmtId="191" formatCode="0.000E+00"/>
    <numFmt numFmtId="192" formatCode="0.00000E+00"/>
    <numFmt numFmtId="193" formatCode="0.000000E+00"/>
    <numFmt numFmtId="194" formatCode="0.0000000E+00"/>
    <numFmt numFmtId="195" formatCode="0.00000000E+00"/>
    <numFmt numFmtId="196" formatCode="0.000000000E+00"/>
    <numFmt numFmtId="197" formatCode="0.0000000000E+00"/>
    <numFmt numFmtId="198" formatCode="0.00000000000E+00"/>
    <numFmt numFmtId="199" formatCode="0.000000000000E+00"/>
    <numFmt numFmtId="200" formatCode="0.0000000"/>
    <numFmt numFmtId="201" formatCode="#,##0_ ;[Red]\-#,##0\ ;\–\ "/>
    <numFmt numFmtId="202" formatCode="#,##0.00_ ;[Red]\-#,##0.00\ ;\–\ "/>
    <numFmt numFmtId="203" formatCode="#,##0.00%_ ;[Red]\-#,##0.00\ ;\–\ "/>
    <numFmt numFmtId="204" formatCode="#,##0.0%_ ;[Red]\-#,##0.00\ ;\–\ "/>
    <numFmt numFmtId="205" formatCode="#,##0.000_ ;[Red]\-#,##0.000\ ;\–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0_ ;[Red]\-#,##0.0000\ ;\–\ "/>
    <numFmt numFmtId="210" formatCode="#,##0.00000_ ;[Red]\-#,##0.00000\ ;\–\ "/>
    <numFmt numFmtId="211" formatCode="#,##0.000000_ ;[Red]\-#,##0.000000\ ;\–\ "/>
    <numFmt numFmtId="212" formatCode="#,##0.0%_ ;[Red]\-#,##0.0\ ;\–\ "/>
    <numFmt numFmtId="213" formatCode="#,##0.000%_ ;[Red]\-#,##0.000\ ;\–\ 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19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14"/>
      <name val="Arial Narrow"/>
      <family val="2"/>
    </font>
    <font>
      <sz val="11"/>
      <color indexed="14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.2"/>
      <color indexed="8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rgb="FF9C0006"/>
      <name val="Arial Narrow"/>
      <family val="2"/>
    </font>
    <font>
      <b/>
      <sz val="11"/>
      <color theme="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8"/>
      <color theme="3"/>
      <name val="Cambria"/>
      <family val="2"/>
    </font>
    <font>
      <sz val="11"/>
      <color rgb="FF9C6500"/>
      <name val="Arial Narrow"/>
      <family val="2"/>
    </font>
    <font>
      <sz val="11"/>
      <color rgb="FFFA7D00"/>
      <name val="Arial Narrow"/>
      <family val="2"/>
    </font>
    <font>
      <sz val="11"/>
      <color rgb="FF006100"/>
      <name val="Arial Narrow"/>
      <family val="2"/>
    </font>
    <font>
      <sz val="11"/>
      <color rgb="FFFF0000"/>
      <name val="Arial Narrow"/>
      <family val="2"/>
    </font>
    <font>
      <sz val="11"/>
      <color rgb="FF3F3F76"/>
      <name val="Arial Narrow"/>
      <family val="2"/>
    </font>
    <font>
      <b/>
      <sz val="11"/>
      <color rgb="FFFA7D00"/>
      <name val="Arial Narrow"/>
      <family val="2"/>
    </font>
    <font>
      <b/>
      <sz val="11"/>
      <color rgb="FF3F3F3F"/>
      <name val="Arial Narrow"/>
      <family val="2"/>
    </font>
    <font>
      <i/>
      <sz val="11"/>
      <color rgb="FF7F7F7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double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 style="double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 style="hair"/>
      <right style="thin"/>
      <top style="dashed"/>
      <bottom style="hair"/>
    </border>
    <border>
      <left style="thin"/>
      <right style="hair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hair"/>
      <right style="medium"/>
      <top style="dashed"/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00">
    <xf numFmtId="201" fontId="0" fillId="0" borderId="0" xfId="0" applyAlignment="1">
      <alignment/>
    </xf>
    <xf numFmtId="201" fontId="4" fillId="0" borderId="0" xfId="0" applyFont="1" applyAlignment="1">
      <alignment vertical="center"/>
    </xf>
    <xf numFmtId="201" fontId="5" fillId="0" borderId="0" xfId="0" applyFont="1" applyAlignment="1">
      <alignment/>
    </xf>
    <xf numFmtId="201" fontId="6" fillId="0" borderId="0" xfId="0" applyFont="1" applyAlignment="1">
      <alignment/>
    </xf>
    <xf numFmtId="201" fontId="5" fillId="33" borderId="10" xfId="0" applyFont="1" applyFill="1" applyBorder="1" applyAlignment="1">
      <alignment/>
    </xf>
    <xf numFmtId="201" fontId="5" fillId="33" borderId="11" xfId="0" applyFont="1" applyFill="1" applyBorder="1" applyAlignment="1">
      <alignment/>
    </xf>
    <xf numFmtId="201" fontId="5" fillId="33" borderId="12" xfId="0" applyFont="1" applyFill="1" applyBorder="1" applyAlignment="1">
      <alignment/>
    </xf>
    <xf numFmtId="201" fontId="5" fillId="33" borderId="13" xfId="0" applyFont="1" applyFill="1" applyBorder="1" applyAlignment="1">
      <alignment/>
    </xf>
    <xf numFmtId="201" fontId="5" fillId="33" borderId="14" xfId="0" applyFont="1" applyFill="1" applyBorder="1" applyAlignment="1">
      <alignment/>
    </xf>
    <xf numFmtId="201" fontId="5" fillId="33" borderId="15" xfId="0" applyFont="1" applyFill="1" applyBorder="1" applyAlignment="1">
      <alignment/>
    </xf>
    <xf numFmtId="3" fontId="5" fillId="0" borderId="16" xfId="0" applyNumberFormat="1" applyFont="1" applyBorder="1" applyAlignment="1">
      <alignment horizontal="right"/>
    </xf>
    <xf numFmtId="201" fontId="5" fillId="33" borderId="17" xfId="0" applyFont="1" applyFill="1" applyBorder="1" applyAlignment="1">
      <alignment/>
    </xf>
    <xf numFmtId="201" fontId="5" fillId="33" borderId="18" xfId="0" applyFont="1" applyFill="1" applyBorder="1" applyAlignment="1">
      <alignment/>
    </xf>
    <xf numFmtId="201" fontId="5" fillId="33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201" fontId="4" fillId="0" borderId="0" xfId="0" applyFont="1" applyAlignment="1">
      <alignment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201" fontId="5" fillId="33" borderId="23" xfId="0" applyFont="1" applyFill="1" applyBorder="1" applyAlignment="1">
      <alignment horizontal="center"/>
    </xf>
    <xf numFmtId="201" fontId="5" fillId="33" borderId="24" xfId="0" applyFont="1" applyFill="1" applyBorder="1" applyAlignment="1">
      <alignment horizontal="center"/>
    </xf>
    <xf numFmtId="201" fontId="5" fillId="33" borderId="25" xfId="0" applyFont="1" applyFill="1" applyBorder="1" applyAlignment="1">
      <alignment wrapText="1"/>
    </xf>
    <xf numFmtId="201" fontId="4" fillId="33" borderId="26" xfId="0" applyFont="1" applyFill="1" applyBorder="1" applyAlignment="1">
      <alignment/>
    </xf>
    <xf numFmtId="201" fontId="4" fillId="33" borderId="26" xfId="0" applyFont="1" applyFill="1" applyBorder="1" applyAlignment="1">
      <alignment wrapText="1"/>
    </xf>
    <xf numFmtId="201" fontId="4" fillId="33" borderId="27" xfId="0" applyFont="1" applyFill="1" applyBorder="1" applyAlignment="1">
      <alignment wrapText="1"/>
    </xf>
    <xf numFmtId="3" fontId="4" fillId="34" borderId="28" xfId="0" applyNumberFormat="1" applyFont="1" applyFill="1" applyBorder="1" applyAlignment="1">
      <alignment horizontal="right"/>
    </xf>
    <xf numFmtId="3" fontId="4" fillId="34" borderId="29" xfId="0" applyNumberFormat="1" applyFont="1" applyFill="1" applyBorder="1" applyAlignment="1">
      <alignment horizontal="right"/>
    </xf>
    <xf numFmtId="201" fontId="5" fillId="33" borderId="30" xfId="0" applyFont="1" applyFill="1" applyBorder="1" applyAlignment="1">
      <alignment horizontal="center" vertical="center"/>
    </xf>
    <xf numFmtId="201" fontId="5" fillId="33" borderId="31" xfId="0" applyFont="1" applyFill="1" applyBorder="1" applyAlignment="1">
      <alignment/>
    </xf>
    <xf numFmtId="3" fontId="4" fillId="34" borderId="26" xfId="0" applyNumberFormat="1" applyFont="1" applyFill="1" applyBorder="1" applyAlignment="1">
      <alignment horizontal="right" vertical="center"/>
    </xf>
    <xf numFmtId="3" fontId="4" fillId="34" borderId="32" xfId="0" applyNumberFormat="1" applyFont="1" applyFill="1" applyBorder="1" applyAlignment="1">
      <alignment horizontal="right" vertical="center"/>
    </xf>
    <xf numFmtId="174" fontId="4" fillId="34" borderId="32" xfId="0" applyNumberFormat="1" applyFont="1" applyFill="1" applyBorder="1" applyAlignment="1">
      <alignment horizontal="right" vertical="center"/>
    </xf>
    <xf numFmtId="174" fontId="4" fillId="34" borderId="33" xfId="0" applyNumberFormat="1" applyFont="1" applyFill="1" applyBorder="1" applyAlignment="1">
      <alignment horizontal="right" vertical="center"/>
    </xf>
    <xf numFmtId="174" fontId="4" fillId="34" borderId="34" xfId="0" applyNumberFormat="1" applyFont="1" applyFill="1" applyBorder="1" applyAlignment="1">
      <alignment horizontal="right"/>
    </xf>
    <xf numFmtId="201" fontId="5" fillId="33" borderId="35" xfId="0" applyFont="1" applyFill="1" applyBorder="1" applyAlignment="1">
      <alignment/>
    </xf>
    <xf numFmtId="201" fontId="5" fillId="33" borderId="36" xfId="0" applyFont="1" applyFill="1" applyBorder="1" applyAlignment="1">
      <alignment/>
    </xf>
    <xf numFmtId="201" fontId="5" fillId="33" borderId="37" xfId="0" applyFont="1" applyFill="1" applyBorder="1" applyAlignment="1">
      <alignment/>
    </xf>
    <xf numFmtId="3" fontId="5" fillId="0" borderId="38" xfId="0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174" fontId="5" fillId="0" borderId="40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41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174" fontId="5" fillId="0" borderId="42" xfId="0" applyNumberFormat="1" applyFont="1" applyBorder="1" applyAlignment="1">
      <alignment/>
    </xf>
    <xf numFmtId="174" fontId="5" fillId="0" borderId="43" xfId="0" applyNumberFormat="1" applyFont="1" applyBorder="1" applyAlignment="1">
      <alignment/>
    </xf>
    <xf numFmtId="174" fontId="5" fillId="0" borderId="44" xfId="0" applyNumberFormat="1" applyFont="1" applyBorder="1" applyAlignment="1">
      <alignment/>
    </xf>
    <xf numFmtId="201" fontId="5" fillId="33" borderId="45" xfId="0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174" fontId="5" fillId="0" borderId="46" xfId="0" applyNumberFormat="1" applyFont="1" applyBorder="1" applyAlignment="1">
      <alignment/>
    </xf>
    <xf numFmtId="174" fontId="5" fillId="0" borderId="17" xfId="0" applyNumberFormat="1" applyFont="1" applyBorder="1" applyAlignment="1">
      <alignment/>
    </xf>
    <xf numFmtId="174" fontId="5" fillId="0" borderId="47" xfId="0" applyNumberFormat="1" applyFont="1" applyBorder="1" applyAlignment="1">
      <alignment/>
    </xf>
    <xf numFmtId="201" fontId="5" fillId="33" borderId="48" xfId="0" applyFont="1" applyFill="1" applyBorder="1" applyAlignment="1">
      <alignment/>
    </xf>
    <xf numFmtId="3" fontId="4" fillId="34" borderId="49" xfId="0" applyNumberFormat="1" applyFont="1" applyFill="1" applyBorder="1" applyAlignment="1">
      <alignment horizontal="right" vertical="center"/>
    </xf>
    <xf numFmtId="201" fontId="5" fillId="0" borderId="0" xfId="0" applyFont="1" applyFill="1" applyBorder="1" applyAlignment="1">
      <alignment/>
    </xf>
    <xf numFmtId="174" fontId="5" fillId="0" borderId="0" xfId="0" applyNumberFormat="1" applyFont="1" applyFill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74" fontId="5" fillId="0" borderId="0" xfId="0" applyNumberFormat="1" applyFont="1" applyAlignment="1">
      <alignment/>
    </xf>
    <xf numFmtId="201" fontId="5" fillId="33" borderId="50" xfId="0" applyFont="1" applyFill="1" applyBorder="1" applyAlignment="1">
      <alignment horizontal="center" vertical="center"/>
    </xf>
    <xf numFmtId="3" fontId="4" fillId="34" borderId="51" xfId="0" applyNumberFormat="1" applyFont="1" applyFill="1" applyBorder="1" applyAlignment="1">
      <alignment horizontal="right" vertical="center"/>
    </xf>
    <xf numFmtId="3" fontId="4" fillId="34" borderId="33" xfId="0" applyNumberFormat="1" applyFont="1" applyFill="1" applyBorder="1" applyAlignment="1">
      <alignment horizontal="right" vertical="center"/>
    </xf>
    <xf numFmtId="201" fontId="5" fillId="0" borderId="0" xfId="0" applyFont="1" applyAlignment="1">
      <alignment vertical="center" wrapText="1"/>
    </xf>
    <xf numFmtId="201" fontId="5" fillId="33" borderId="25" xfId="0" applyFont="1" applyFill="1" applyBorder="1" applyAlignment="1" applyProtection="1">
      <alignment wrapText="1"/>
      <protection locked="0"/>
    </xf>
    <xf numFmtId="201" fontId="4" fillId="33" borderId="26" xfId="0" applyFont="1" applyFill="1" applyBorder="1" applyAlignment="1" applyProtection="1">
      <alignment/>
      <protection locked="0"/>
    </xf>
    <xf numFmtId="201" fontId="4" fillId="33" borderId="26" xfId="0" applyFont="1" applyFill="1" applyBorder="1" applyAlignment="1" applyProtection="1">
      <alignment wrapText="1"/>
      <protection locked="0"/>
    </xf>
    <xf numFmtId="201" fontId="4" fillId="33" borderId="27" xfId="0" applyFont="1" applyFill="1" applyBorder="1" applyAlignment="1" applyProtection="1">
      <alignment wrapText="1"/>
      <protection locked="0"/>
    </xf>
    <xf numFmtId="201" fontId="5" fillId="33" borderId="14" xfId="0" applyFont="1" applyFill="1" applyBorder="1" applyAlignment="1" applyProtection="1">
      <alignment/>
      <protection locked="0"/>
    </xf>
    <xf numFmtId="201" fontId="5" fillId="33" borderId="15" xfId="0" applyFont="1" applyFill="1" applyBorder="1" applyAlignment="1" applyProtection="1">
      <alignment/>
      <protection locked="0"/>
    </xf>
    <xf numFmtId="201" fontId="5" fillId="33" borderId="36" xfId="0" applyFont="1" applyFill="1" applyBorder="1" applyAlignment="1" applyProtection="1">
      <alignment/>
      <protection locked="0"/>
    </xf>
    <xf numFmtId="201" fontId="5" fillId="33" borderId="37" xfId="0" applyFont="1" applyFill="1" applyBorder="1" applyAlignment="1" applyProtection="1">
      <alignment/>
      <protection locked="0"/>
    </xf>
    <xf numFmtId="201" fontId="5" fillId="33" borderId="18" xfId="0" applyFont="1" applyFill="1" applyBorder="1" applyAlignment="1" applyProtection="1">
      <alignment/>
      <protection locked="0"/>
    </xf>
    <xf numFmtId="201" fontId="5" fillId="33" borderId="19" xfId="0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>
      <alignment horizontal="right"/>
    </xf>
    <xf numFmtId="201" fontId="5" fillId="0" borderId="52" xfId="0" applyNumberFormat="1" applyFont="1" applyBorder="1" applyAlignment="1">
      <alignment/>
    </xf>
    <xf numFmtId="201" fontId="5" fillId="33" borderId="53" xfId="0" applyFont="1" applyFill="1" applyBorder="1" applyAlignment="1">
      <alignment/>
    </xf>
    <xf numFmtId="201" fontId="5" fillId="33" borderId="54" xfId="0" applyFont="1" applyFill="1" applyBorder="1" applyAlignment="1">
      <alignment/>
    </xf>
    <xf numFmtId="201" fontId="5" fillId="33" borderId="55" xfId="0" applyFont="1" applyFill="1" applyBorder="1" applyAlignment="1">
      <alignment/>
    </xf>
    <xf numFmtId="201" fontId="5" fillId="33" borderId="56" xfId="0" applyFont="1" applyFill="1" applyBorder="1" applyAlignment="1">
      <alignment/>
    </xf>
    <xf numFmtId="201" fontId="5" fillId="33" borderId="57" xfId="0" applyFont="1" applyFill="1" applyBorder="1" applyAlignment="1">
      <alignment/>
    </xf>
    <xf numFmtId="201" fontId="5" fillId="33" borderId="58" xfId="0" applyFont="1" applyFill="1" applyBorder="1" applyAlignment="1">
      <alignment/>
    </xf>
    <xf numFmtId="201" fontId="5" fillId="33" borderId="59" xfId="0" applyFont="1" applyFill="1" applyBorder="1" applyAlignment="1">
      <alignment/>
    </xf>
    <xf numFmtId="49" fontId="4" fillId="33" borderId="60" xfId="0" applyNumberFormat="1" applyFont="1" applyFill="1" applyBorder="1" applyAlignment="1" applyProtection="1">
      <alignment horizontal="left" vertical="center"/>
      <protection/>
    </xf>
    <xf numFmtId="49" fontId="4" fillId="33" borderId="61" xfId="0" applyNumberFormat="1" applyFont="1" applyFill="1" applyBorder="1" applyAlignment="1" applyProtection="1">
      <alignment horizontal="left" vertical="center"/>
      <protection/>
    </xf>
    <xf numFmtId="49" fontId="4" fillId="33" borderId="62" xfId="0" applyNumberFormat="1" applyFont="1" applyFill="1" applyBorder="1" applyAlignment="1" applyProtection="1">
      <alignment horizontal="right" vertical="center"/>
      <protection/>
    </xf>
    <xf numFmtId="3" fontId="10" fillId="0" borderId="0" xfId="0" applyNumberFormat="1" applyFont="1" applyFill="1" applyBorder="1" applyAlignment="1">
      <alignment horizontal="right" vertical="center"/>
    </xf>
    <xf numFmtId="201" fontId="10" fillId="0" borderId="0" xfId="0" applyFont="1" applyBorder="1" applyAlignment="1">
      <alignment/>
    </xf>
    <xf numFmtId="201" fontId="10" fillId="0" borderId="0" xfId="0" applyFont="1" applyFill="1" applyBorder="1" applyAlignment="1">
      <alignment horizontal="center"/>
    </xf>
    <xf numFmtId="201" fontId="10" fillId="0" borderId="0" xfId="0" applyFont="1" applyFill="1" applyBorder="1" applyAlignment="1">
      <alignment/>
    </xf>
    <xf numFmtId="201" fontId="10" fillId="0" borderId="0" xfId="0" applyFont="1" applyFill="1" applyAlignment="1">
      <alignment/>
    </xf>
    <xf numFmtId="3" fontId="5" fillId="0" borderId="63" xfId="0" applyNumberFormat="1" applyFont="1" applyBorder="1" applyAlignment="1">
      <alignment horizontal="right"/>
    </xf>
    <xf numFmtId="3" fontId="5" fillId="0" borderId="64" xfId="0" applyNumberFormat="1" applyFont="1" applyBorder="1" applyAlignment="1">
      <alignment horizontal="right"/>
    </xf>
    <xf numFmtId="3" fontId="5" fillId="0" borderId="65" xfId="0" applyNumberFormat="1" applyFont="1" applyBorder="1" applyAlignment="1">
      <alignment horizontal="right"/>
    </xf>
    <xf numFmtId="3" fontId="5" fillId="0" borderId="66" xfId="0" applyNumberFormat="1" applyFont="1" applyBorder="1" applyAlignment="1">
      <alignment horizontal="right"/>
    </xf>
    <xf numFmtId="3" fontId="5" fillId="0" borderId="67" xfId="0" applyNumberFormat="1" applyFont="1" applyBorder="1" applyAlignment="1">
      <alignment horizontal="right"/>
    </xf>
    <xf numFmtId="3" fontId="5" fillId="0" borderId="68" xfId="0" applyNumberFormat="1" applyFont="1" applyBorder="1" applyAlignment="1">
      <alignment horizontal="right"/>
    </xf>
    <xf numFmtId="201" fontId="5" fillId="0" borderId="69" xfId="0" applyNumberFormat="1" applyFont="1" applyFill="1" applyBorder="1" applyAlignment="1">
      <alignment horizontal="right" vertical="center"/>
    </xf>
    <xf numFmtId="201" fontId="5" fillId="0" borderId="70" xfId="0" applyNumberFormat="1" applyFont="1" applyFill="1" applyBorder="1" applyAlignment="1">
      <alignment horizontal="right"/>
    </xf>
    <xf numFmtId="201" fontId="5" fillId="0" borderId="71" xfId="0" applyNumberFormat="1" applyFont="1" applyFill="1" applyBorder="1" applyAlignment="1">
      <alignment horizontal="right" vertical="center"/>
    </xf>
    <xf numFmtId="201" fontId="5" fillId="0" borderId="72" xfId="0" applyNumberFormat="1" applyFont="1" applyFill="1" applyBorder="1" applyAlignment="1">
      <alignment horizontal="right"/>
    </xf>
    <xf numFmtId="201" fontId="5" fillId="0" borderId="73" xfId="0" applyNumberFormat="1" applyFont="1" applyFill="1" applyBorder="1" applyAlignment="1">
      <alignment horizontal="right" vertical="center"/>
    </xf>
    <xf numFmtId="201" fontId="5" fillId="0" borderId="74" xfId="0" applyNumberFormat="1" applyFont="1" applyFill="1" applyBorder="1" applyAlignment="1">
      <alignment horizontal="right"/>
    </xf>
    <xf numFmtId="201" fontId="5" fillId="0" borderId="75" xfId="0" applyNumberFormat="1" applyFont="1" applyBorder="1" applyAlignment="1">
      <alignment horizontal="right"/>
    </xf>
    <xf numFmtId="201" fontId="5" fillId="0" borderId="76" xfId="0" applyNumberFormat="1" applyFont="1" applyBorder="1" applyAlignment="1">
      <alignment horizontal="right"/>
    </xf>
    <xf numFmtId="201" fontId="5" fillId="0" borderId="77" xfId="0" applyNumberFormat="1" applyFont="1" applyBorder="1" applyAlignment="1">
      <alignment horizontal="right"/>
    </xf>
    <xf numFmtId="201" fontId="5" fillId="0" borderId="78" xfId="0" applyNumberFormat="1" applyFont="1" applyBorder="1" applyAlignment="1">
      <alignment horizontal="right"/>
    </xf>
    <xf numFmtId="201" fontId="5" fillId="0" borderId="79" xfId="0" applyNumberFormat="1" applyFont="1" applyBorder="1" applyAlignment="1">
      <alignment horizontal="right"/>
    </xf>
    <xf numFmtId="201" fontId="5" fillId="0" borderId="80" xfId="0" applyNumberFormat="1" applyFont="1" applyBorder="1" applyAlignment="1">
      <alignment horizontal="right"/>
    </xf>
    <xf numFmtId="201" fontId="5" fillId="0" borderId="81" xfId="0" applyNumberFormat="1" applyFont="1" applyBorder="1" applyAlignment="1">
      <alignment horizontal="right"/>
    </xf>
    <xf numFmtId="201" fontId="5" fillId="0" borderId="16" xfId="0" applyNumberFormat="1" applyFont="1" applyBorder="1" applyAlignment="1">
      <alignment horizontal="right"/>
    </xf>
    <xf numFmtId="201" fontId="5" fillId="0" borderId="82" xfId="0" applyNumberFormat="1" applyFont="1" applyBorder="1" applyAlignment="1">
      <alignment horizontal="right"/>
    </xf>
    <xf numFmtId="201" fontId="5" fillId="0" borderId="21" xfId="0" applyNumberFormat="1" applyFont="1" applyBorder="1" applyAlignment="1">
      <alignment horizontal="right"/>
    </xf>
    <xf numFmtId="201" fontId="5" fillId="0" borderId="83" xfId="0" applyNumberFormat="1" applyFont="1" applyBorder="1" applyAlignment="1">
      <alignment horizontal="right"/>
    </xf>
    <xf numFmtId="201" fontId="5" fillId="0" borderId="41" xfId="0" applyNumberFormat="1" applyFont="1" applyBorder="1" applyAlignment="1">
      <alignment horizontal="right"/>
    </xf>
    <xf numFmtId="201" fontId="5" fillId="0" borderId="84" xfId="0" applyNumberFormat="1" applyFont="1" applyBorder="1" applyAlignment="1">
      <alignment horizontal="right"/>
    </xf>
    <xf numFmtId="201" fontId="5" fillId="0" borderId="85" xfId="0" applyNumberFormat="1" applyFont="1" applyBorder="1" applyAlignment="1">
      <alignment horizontal="right"/>
    </xf>
    <xf numFmtId="201" fontId="5" fillId="0" borderId="86" xfId="0" applyNumberFormat="1" applyFont="1" applyBorder="1" applyAlignment="1">
      <alignment horizontal="right"/>
    </xf>
    <xf numFmtId="201" fontId="5" fillId="0" borderId="87" xfId="0" applyNumberFormat="1" applyFont="1" applyBorder="1" applyAlignment="1">
      <alignment horizontal="right"/>
    </xf>
    <xf numFmtId="201" fontId="5" fillId="0" borderId="88" xfId="0" applyNumberFormat="1" applyFont="1" applyBorder="1" applyAlignment="1">
      <alignment horizontal="right"/>
    </xf>
    <xf numFmtId="201" fontId="5" fillId="0" borderId="89" xfId="0" applyNumberFormat="1" applyFont="1" applyBorder="1" applyAlignment="1">
      <alignment horizontal="right"/>
    </xf>
    <xf numFmtId="201" fontId="5" fillId="0" borderId="90" xfId="0" applyNumberFormat="1" applyFont="1" applyBorder="1" applyAlignment="1">
      <alignment horizontal="right"/>
    </xf>
    <xf numFmtId="201" fontId="5" fillId="0" borderId="20" xfId="0" applyNumberFormat="1" applyFont="1" applyBorder="1" applyAlignment="1">
      <alignment horizontal="right"/>
    </xf>
    <xf numFmtId="201" fontId="5" fillId="0" borderId="91" xfId="0" applyNumberFormat="1" applyFont="1" applyBorder="1" applyAlignment="1">
      <alignment horizontal="right"/>
    </xf>
    <xf numFmtId="201" fontId="5" fillId="0" borderId="22" xfId="0" applyNumberFormat="1" applyFont="1" applyBorder="1" applyAlignment="1">
      <alignment horizontal="right"/>
    </xf>
    <xf numFmtId="201" fontId="5" fillId="0" borderId="92" xfId="0" applyNumberFormat="1" applyFont="1" applyBorder="1" applyAlignment="1">
      <alignment horizontal="right"/>
    </xf>
    <xf numFmtId="201" fontId="5" fillId="0" borderId="47" xfId="0" applyNumberFormat="1" applyFont="1" applyBorder="1" applyAlignment="1">
      <alignment horizontal="right"/>
    </xf>
    <xf numFmtId="201" fontId="5" fillId="0" borderId="0" xfId="0" applyFont="1" applyFill="1" applyBorder="1" applyAlignment="1">
      <alignment/>
    </xf>
    <xf numFmtId="201" fontId="4" fillId="0" borderId="0" xfId="0" applyNumberFormat="1" applyFont="1" applyAlignment="1">
      <alignment vertical="center"/>
    </xf>
    <xf numFmtId="201" fontId="5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1" fontId="5" fillId="33" borderId="60" xfId="0" applyNumberFormat="1" applyFont="1" applyFill="1" applyBorder="1" applyAlignment="1">
      <alignment/>
    </xf>
    <xf numFmtId="201" fontId="5" fillId="33" borderId="61" xfId="0" applyNumberFormat="1" applyFont="1" applyFill="1" applyBorder="1" applyAlignment="1">
      <alignment wrapText="1"/>
    </xf>
    <xf numFmtId="201" fontId="5" fillId="33" borderId="62" xfId="0" applyNumberFormat="1" applyFont="1" applyFill="1" applyBorder="1" applyAlignment="1">
      <alignment wrapText="1"/>
    </xf>
    <xf numFmtId="201" fontId="5" fillId="33" borderId="10" xfId="0" applyNumberFormat="1" applyFont="1" applyFill="1" applyBorder="1" applyAlignment="1">
      <alignment/>
    </xf>
    <xf numFmtId="201" fontId="5" fillId="33" borderId="11" xfId="0" applyNumberFormat="1" applyFont="1" applyFill="1" applyBorder="1" applyAlignment="1">
      <alignment/>
    </xf>
    <xf numFmtId="201" fontId="5" fillId="33" borderId="12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/>
    </xf>
    <xf numFmtId="201" fontId="5" fillId="33" borderId="14" xfId="0" applyNumberFormat="1" applyFont="1" applyFill="1" applyBorder="1" applyAlignment="1">
      <alignment/>
    </xf>
    <xf numFmtId="201" fontId="5" fillId="33" borderId="15" xfId="0" applyNumberFormat="1" applyFont="1" applyFill="1" applyBorder="1" applyAlignment="1">
      <alignment/>
    </xf>
    <xf numFmtId="201" fontId="5" fillId="33" borderId="17" xfId="0" applyNumberFormat="1" applyFont="1" applyFill="1" applyBorder="1" applyAlignment="1">
      <alignment/>
    </xf>
    <xf numFmtId="201" fontId="5" fillId="33" borderId="18" xfId="0" applyNumberFormat="1" applyFont="1" applyFill="1" applyBorder="1" applyAlignment="1">
      <alignment/>
    </xf>
    <xf numFmtId="201" fontId="5" fillId="33" borderId="19" xfId="0" applyNumberFormat="1" applyFont="1" applyFill="1" applyBorder="1" applyAlignment="1">
      <alignment/>
    </xf>
    <xf numFmtId="201" fontId="5" fillId="0" borderId="0" xfId="0" applyNumberFormat="1" applyFont="1" applyAlignment="1">
      <alignment/>
    </xf>
    <xf numFmtId="201" fontId="5" fillId="34" borderId="80" xfId="0" applyNumberFormat="1" applyFont="1" applyFill="1" applyBorder="1" applyAlignment="1" applyProtection="1">
      <alignment horizontal="right" vertical="center"/>
      <protection locked="0"/>
    </xf>
    <xf numFmtId="201" fontId="5" fillId="0" borderId="18" xfId="0" applyNumberFormat="1" applyFont="1" applyBorder="1" applyAlignment="1">
      <alignment horizontal="right"/>
    </xf>
    <xf numFmtId="201" fontId="6" fillId="0" borderId="0" xfId="0" applyNumberFormat="1" applyFont="1" applyFill="1" applyBorder="1" applyAlignment="1">
      <alignment horizontal="center" vertical="center" wrapText="1"/>
    </xf>
    <xf numFmtId="201" fontId="5" fillId="33" borderId="93" xfId="0" applyNumberFormat="1" applyFont="1" applyFill="1" applyBorder="1" applyAlignment="1">
      <alignment wrapText="1"/>
    </xf>
    <xf numFmtId="201" fontId="5" fillId="0" borderId="94" xfId="0" applyNumberFormat="1" applyFont="1" applyFill="1" applyBorder="1" applyAlignment="1">
      <alignment horizontal="right" vertical="center"/>
    </xf>
    <xf numFmtId="201" fontId="5" fillId="0" borderId="95" xfId="0" applyNumberFormat="1" applyFont="1" applyFill="1" applyBorder="1" applyAlignment="1">
      <alignment horizontal="right" vertical="center"/>
    </xf>
    <xf numFmtId="201" fontId="5" fillId="33" borderId="96" xfId="0" applyNumberFormat="1" applyFont="1" applyFill="1" applyBorder="1" applyAlignment="1">
      <alignment wrapText="1"/>
    </xf>
    <xf numFmtId="201" fontId="5" fillId="0" borderId="97" xfId="0" applyNumberFormat="1" applyFont="1" applyFill="1" applyBorder="1" applyAlignment="1">
      <alignment horizontal="right" vertical="center"/>
    </xf>
    <xf numFmtId="201" fontId="5" fillId="0" borderId="98" xfId="0" applyNumberFormat="1" applyFont="1" applyFill="1" applyBorder="1" applyAlignment="1">
      <alignment horizontal="right"/>
    </xf>
    <xf numFmtId="201" fontId="5" fillId="0" borderId="99" xfId="0" applyNumberFormat="1" applyFont="1" applyFill="1" applyBorder="1" applyAlignment="1">
      <alignment horizontal="right" vertical="center"/>
    </xf>
    <xf numFmtId="201" fontId="5" fillId="0" borderId="100" xfId="0" applyNumberFormat="1" applyFont="1" applyFill="1" applyBorder="1" applyAlignment="1">
      <alignment horizontal="right"/>
    </xf>
    <xf numFmtId="201" fontId="5" fillId="0" borderId="101" xfId="0" applyNumberFormat="1" applyFont="1" applyFill="1" applyBorder="1" applyAlignment="1">
      <alignment horizontal="right" vertical="center"/>
    </xf>
    <xf numFmtId="201" fontId="5" fillId="0" borderId="102" xfId="0" applyNumberFormat="1" applyFont="1" applyFill="1" applyBorder="1" applyAlignment="1">
      <alignment horizontal="right"/>
    </xf>
    <xf numFmtId="201" fontId="5" fillId="0" borderId="103" xfId="0" applyNumberFormat="1" applyFont="1" applyFill="1" applyBorder="1" applyAlignment="1">
      <alignment horizontal="right" vertical="center"/>
    </xf>
    <xf numFmtId="201" fontId="5" fillId="0" borderId="38" xfId="0" applyNumberFormat="1" applyFont="1" applyFill="1" applyBorder="1" applyAlignment="1">
      <alignment horizontal="right"/>
    </xf>
    <xf numFmtId="201" fontId="5" fillId="0" borderId="104" xfId="0" applyNumberFormat="1" applyFont="1" applyFill="1" applyBorder="1" applyAlignment="1">
      <alignment horizontal="right" vertical="center"/>
    </xf>
    <xf numFmtId="201" fontId="5" fillId="0" borderId="39" xfId="0" applyNumberFormat="1" applyFont="1" applyFill="1" applyBorder="1" applyAlignment="1">
      <alignment horizontal="right"/>
    </xf>
    <xf numFmtId="201" fontId="5" fillId="0" borderId="36" xfId="0" applyNumberFormat="1" applyFont="1" applyFill="1" applyBorder="1" applyAlignment="1">
      <alignment horizontal="right" vertical="center"/>
    </xf>
    <xf numFmtId="201" fontId="5" fillId="0" borderId="44" xfId="0" applyNumberFormat="1" applyFont="1" applyFill="1" applyBorder="1" applyAlignment="1">
      <alignment horizontal="right"/>
    </xf>
    <xf numFmtId="201" fontId="5" fillId="33" borderId="105" xfId="0" applyNumberFormat="1" applyFont="1" applyFill="1" applyBorder="1" applyAlignment="1">
      <alignment wrapText="1"/>
    </xf>
    <xf numFmtId="201" fontId="5" fillId="0" borderId="92" xfId="0" applyNumberFormat="1" applyFont="1" applyFill="1" applyBorder="1" applyAlignment="1">
      <alignment horizontal="right" vertical="center"/>
    </xf>
    <xf numFmtId="201" fontId="5" fillId="0" borderId="91" xfId="0" applyNumberFormat="1" applyFont="1" applyFill="1" applyBorder="1" applyAlignment="1">
      <alignment horizontal="right" vertical="center"/>
    </xf>
    <xf numFmtId="201" fontId="5" fillId="0" borderId="22" xfId="0" applyNumberFormat="1" applyFont="1" applyFill="1" applyBorder="1" applyAlignment="1">
      <alignment horizontal="right"/>
    </xf>
    <xf numFmtId="201" fontId="5" fillId="0" borderId="18" xfId="0" applyNumberFormat="1" applyFont="1" applyFill="1" applyBorder="1" applyAlignment="1">
      <alignment horizontal="right" vertical="center"/>
    </xf>
    <xf numFmtId="201" fontId="5" fillId="0" borderId="47" xfId="0" applyNumberFormat="1" applyFont="1" applyFill="1" applyBorder="1" applyAlignment="1">
      <alignment horizontal="right"/>
    </xf>
    <xf numFmtId="201" fontId="5" fillId="33" borderId="106" xfId="0" applyNumberFormat="1" applyFont="1" applyFill="1" applyBorder="1" applyAlignment="1">
      <alignment/>
    </xf>
    <xf numFmtId="201" fontId="5" fillId="34" borderId="107" xfId="0" applyNumberFormat="1" applyFont="1" applyFill="1" applyBorder="1" applyAlignment="1" applyProtection="1">
      <alignment horizontal="right" vertical="center"/>
      <protection locked="0"/>
    </xf>
    <xf numFmtId="201" fontId="5" fillId="33" borderId="108" xfId="0" applyNumberFormat="1" applyFont="1" applyFill="1" applyBorder="1" applyAlignment="1">
      <alignment horizontal="left" vertical="center"/>
    </xf>
    <xf numFmtId="201" fontId="5" fillId="33" borderId="96" xfId="0" applyNumberFormat="1" applyFont="1" applyFill="1" applyBorder="1" applyAlignment="1">
      <alignment/>
    </xf>
    <xf numFmtId="201" fontId="5" fillId="0" borderId="103" xfId="0" applyNumberFormat="1" applyFont="1" applyBorder="1" applyAlignment="1">
      <alignment horizontal="right"/>
    </xf>
    <xf numFmtId="201" fontId="5" fillId="0" borderId="38" xfId="0" applyNumberFormat="1" applyFont="1" applyBorder="1" applyAlignment="1">
      <alignment horizontal="right"/>
    </xf>
    <xf numFmtId="201" fontId="5" fillId="0" borderId="104" xfId="0" applyNumberFormat="1" applyFont="1" applyBorder="1" applyAlignment="1">
      <alignment horizontal="right"/>
    </xf>
    <xf numFmtId="201" fontId="5" fillId="0" borderId="39" xfId="0" applyNumberFormat="1" applyFont="1" applyBorder="1" applyAlignment="1">
      <alignment horizontal="right"/>
    </xf>
    <xf numFmtId="201" fontId="5" fillId="34" borderId="44" xfId="0" applyNumberFormat="1" applyFont="1" applyFill="1" applyBorder="1" applyAlignment="1" applyProtection="1">
      <alignment horizontal="right" vertical="center"/>
      <protection locked="0"/>
    </xf>
    <xf numFmtId="201" fontId="5" fillId="33" borderId="59" xfId="0" applyNumberFormat="1" applyFont="1" applyFill="1" applyBorder="1" applyAlignment="1">
      <alignment/>
    </xf>
    <xf numFmtId="201" fontId="5" fillId="34" borderId="109" xfId="0" applyNumberFormat="1" applyFont="1" applyFill="1" applyBorder="1" applyAlignment="1" applyProtection="1">
      <alignment horizontal="right" vertical="center"/>
      <protection locked="0"/>
    </xf>
    <xf numFmtId="201" fontId="5" fillId="33" borderId="110" xfId="0" applyNumberFormat="1" applyFont="1" applyFill="1" applyBorder="1" applyAlignment="1">
      <alignment horizontal="left" vertical="center"/>
    </xf>
    <xf numFmtId="201" fontId="5" fillId="33" borderId="111" xfId="0" applyNumberFormat="1" applyFont="1" applyFill="1" applyBorder="1" applyAlignment="1">
      <alignment/>
    </xf>
    <xf numFmtId="201" fontId="5" fillId="33" borderId="112" xfId="0" applyNumberFormat="1" applyFont="1" applyFill="1" applyBorder="1" applyAlignment="1">
      <alignment/>
    </xf>
    <xf numFmtId="201" fontId="5" fillId="33" borderId="105" xfId="0" applyNumberFormat="1" applyFont="1" applyFill="1" applyBorder="1" applyAlignment="1">
      <alignment/>
    </xf>
    <xf numFmtId="201" fontId="4" fillId="0" borderId="0" xfId="0" applyNumberFormat="1" applyFont="1" applyAlignment="1">
      <alignment/>
    </xf>
    <xf numFmtId="201" fontId="5" fillId="0" borderId="0" xfId="0" applyNumberFormat="1" applyFont="1" applyFill="1" applyBorder="1" applyAlignment="1">
      <alignment horizontal="right"/>
    </xf>
    <xf numFmtId="201" fontId="5" fillId="0" borderId="113" xfId="0" applyNumberFormat="1" applyFont="1" applyBorder="1" applyAlignment="1">
      <alignment horizontal="right"/>
    </xf>
    <xf numFmtId="201" fontId="5" fillId="0" borderId="0" xfId="0" applyNumberFormat="1" applyFont="1" applyBorder="1" applyAlignment="1">
      <alignment horizontal="right"/>
    </xf>
    <xf numFmtId="203" fontId="5" fillId="0" borderId="0" xfId="0" applyNumberFormat="1" applyFont="1" applyAlignment="1">
      <alignment/>
    </xf>
    <xf numFmtId="203" fontId="5" fillId="33" borderId="114" xfId="0" applyNumberFormat="1" applyFont="1" applyFill="1" applyBorder="1" applyAlignment="1">
      <alignment horizontal="center" vertical="center"/>
    </xf>
    <xf numFmtId="203" fontId="5" fillId="0" borderId="115" xfId="49" applyNumberFormat="1" applyFont="1" applyFill="1" applyBorder="1" applyAlignment="1">
      <alignment horizontal="right"/>
    </xf>
    <xf numFmtId="203" fontId="5" fillId="0" borderId="74" xfId="49" applyNumberFormat="1" applyFont="1" applyFill="1" applyBorder="1" applyAlignment="1">
      <alignment horizontal="right"/>
    </xf>
    <xf numFmtId="203" fontId="5" fillId="0" borderId="10" xfId="49" applyNumberFormat="1" applyFont="1" applyBorder="1" applyAlignment="1">
      <alignment horizontal="right"/>
    </xf>
    <xf numFmtId="203" fontId="5" fillId="0" borderId="80" xfId="49" applyNumberFormat="1" applyFont="1" applyBorder="1" applyAlignment="1">
      <alignment horizontal="right"/>
    </xf>
    <xf numFmtId="203" fontId="5" fillId="0" borderId="13" xfId="49" applyNumberFormat="1" applyFont="1" applyBorder="1" applyAlignment="1">
      <alignment horizontal="right"/>
    </xf>
    <xf numFmtId="203" fontId="5" fillId="0" borderId="41" xfId="49" applyNumberFormat="1" applyFont="1" applyBorder="1" applyAlignment="1">
      <alignment horizontal="right"/>
    </xf>
    <xf numFmtId="203" fontId="5" fillId="0" borderId="17" xfId="49" applyNumberFormat="1" applyFont="1" applyBorder="1" applyAlignment="1">
      <alignment horizontal="right"/>
    </xf>
    <xf numFmtId="203" fontId="5" fillId="0" borderId="47" xfId="49" applyNumberFormat="1" applyFont="1" applyBorder="1" applyAlignment="1">
      <alignment horizontal="right"/>
    </xf>
    <xf numFmtId="203" fontId="5" fillId="33" borderId="116" xfId="0" applyNumberFormat="1" applyFont="1" applyFill="1" applyBorder="1" applyAlignment="1">
      <alignment horizontal="center" vertical="center"/>
    </xf>
    <xf numFmtId="201" fontId="4" fillId="33" borderId="25" xfId="0" applyNumberFormat="1" applyFont="1" applyFill="1" applyBorder="1" applyAlignment="1">
      <alignment wrapText="1"/>
    </xf>
    <xf numFmtId="201" fontId="4" fillId="33" borderId="26" xfId="0" applyNumberFormat="1" applyFont="1" applyFill="1" applyBorder="1" applyAlignment="1">
      <alignment/>
    </xf>
    <xf numFmtId="201" fontId="4" fillId="33" borderId="26" xfId="0" applyNumberFormat="1" applyFont="1" applyFill="1" applyBorder="1" applyAlignment="1">
      <alignment wrapText="1"/>
    </xf>
    <xf numFmtId="201" fontId="4" fillId="33" borderId="27" xfId="0" applyNumberFormat="1" applyFont="1" applyFill="1" applyBorder="1" applyAlignment="1">
      <alignment wrapText="1"/>
    </xf>
    <xf numFmtId="201" fontId="4" fillId="0" borderId="117" xfId="0" applyNumberFormat="1" applyFont="1" applyFill="1" applyBorder="1" applyAlignment="1">
      <alignment horizontal="right" vertical="center"/>
    </xf>
    <xf numFmtId="201" fontId="4" fillId="0" borderId="28" xfId="0" applyNumberFormat="1" applyFont="1" applyFill="1" applyBorder="1" applyAlignment="1">
      <alignment horizontal="right"/>
    </xf>
    <xf numFmtId="201" fontId="4" fillId="0" borderId="118" xfId="0" applyNumberFormat="1" applyFont="1" applyFill="1" applyBorder="1" applyAlignment="1">
      <alignment horizontal="right" vertical="center"/>
    </xf>
    <xf numFmtId="201" fontId="4" fillId="0" borderId="29" xfId="0" applyNumberFormat="1" applyFont="1" applyFill="1" applyBorder="1" applyAlignment="1">
      <alignment horizontal="right"/>
    </xf>
    <xf numFmtId="201" fontId="4" fillId="0" borderId="119" xfId="0" applyNumberFormat="1" applyFont="1" applyFill="1" applyBorder="1" applyAlignment="1">
      <alignment horizontal="right" vertical="center"/>
    </xf>
    <xf numFmtId="201" fontId="4" fillId="0" borderId="34" xfId="0" applyNumberFormat="1" applyFont="1" applyFill="1" applyBorder="1" applyAlignment="1">
      <alignment horizontal="right"/>
    </xf>
    <xf numFmtId="201" fontId="5" fillId="33" borderId="35" xfId="0" applyNumberFormat="1" applyFont="1" applyFill="1" applyBorder="1" applyAlignment="1">
      <alignment/>
    </xf>
    <xf numFmtId="201" fontId="5" fillId="33" borderId="101" xfId="0" applyNumberFormat="1" applyFont="1" applyFill="1" applyBorder="1" applyAlignment="1">
      <alignment/>
    </xf>
    <xf numFmtId="201" fontId="5" fillId="33" borderId="48" xfId="0" applyNumberFormat="1" applyFont="1" applyFill="1" applyBorder="1" applyAlignment="1">
      <alignment/>
    </xf>
    <xf numFmtId="201" fontId="5" fillId="0" borderId="120" xfId="0" applyNumberFormat="1" applyFont="1" applyBorder="1" applyAlignment="1">
      <alignment horizontal="right"/>
    </xf>
    <xf numFmtId="201" fontId="5" fillId="0" borderId="98" xfId="0" applyNumberFormat="1" applyFont="1" applyBorder="1" applyAlignment="1">
      <alignment horizontal="right"/>
    </xf>
    <xf numFmtId="201" fontId="5" fillId="0" borderId="99" xfId="0" applyNumberFormat="1" applyFont="1" applyBorder="1" applyAlignment="1">
      <alignment horizontal="right"/>
    </xf>
    <xf numFmtId="201" fontId="5" fillId="0" borderId="100" xfId="0" applyNumberFormat="1" applyFont="1" applyBorder="1" applyAlignment="1">
      <alignment horizontal="right"/>
    </xf>
    <xf numFmtId="201" fontId="5" fillId="0" borderId="97" xfId="0" applyNumberFormat="1" applyFont="1" applyBorder="1" applyAlignment="1">
      <alignment horizontal="right"/>
    </xf>
    <xf numFmtId="201" fontId="5" fillId="0" borderId="97" xfId="0" applyNumberFormat="1" applyFont="1" applyFill="1" applyBorder="1" applyAlignment="1">
      <alignment horizontal="right"/>
    </xf>
    <xf numFmtId="201" fontId="5" fillId="0" borderId="99" xfId="0" applyNumberFormat="1" applyFont="1" applyFill="1" applyBorder="1" applyAlignment="1">
      <alignment horizontal="right"/>
    </xf>
    <xf numFmtId="201" fontId="5" fillId="33" borderId="36" xfId="0" applyNumberFormat="1" applyFont="1" applyFill="1" applyBorder="1" applyAlignment="1">
      <alignment/>
    </xf>
    <xf numFmtId="201" fontId="5" fillId="33" borderId="37" xfId="0" applyNumberFormat="1" applyFont="1" applyFill="1" applyBorder="1" applyAlignment="1">
      <alignment/>
    </xf>
    <xf numFmtId="201" fontId="5" fillId="0" borderId="121" xfId="0" applyNumberFormat="1" applyFont="1" applyBorder="1" applyAlignment="1">
      <alignment horizontal="right"/>
    </xf>
    <xf numFmtId="201" fontId="5" fillId="0" borderId="103" xfId="0" applyNumberFormat="1" applyFont="1" applyFill="1" applyBorder="1" applyAlignment="1">
      <alignment horizontal="right"/>
    </xf>
    <xf numFmtId="201" fontId="5" fillId="0" borderId="104" xfId="0" applyNumberFormat="1" applyFont="1" applyFill="1" applyBorder="1" applyAlignment="1">
      <alignment horizontal="right"/>
    </xf>
    <xf numFmtId="201" fontId="5" fillId="0" borderId="121" xfId="0" applyNumberFormat="1" applyFont="1" applyBorder="1" applyAlignment="1">
      <alignment/>
    </xf>
    <xf numFmtId="201" fontId="5" fillId="0" borderId="38" xfId="0" applyNumberFormat="1" applyFont="1" applyBorder="1" applyAlignment="1">
      <alignment/>
    </xf>
    <xf numFmtId="201" fontId="5" fillId="0" borderId="104" xfId="0" applyNumberFormat="1" applyFont="1" applyBorder="1" applyAlignment="1">
      <alignment/>
    </xf>
    <xf numFmtId="201" fontId="5" fillId="0" borderId="39" xfId="0" applyNumberFormat="1" applyFont="1" applyBorder="1" applyAlignment="1">
      <alignment/>
    </xf>
    <xf numFmtId="201" fontId="5" fillId="0" borderId="103" xfId="0" applyNumberFormat="1" applyFont="1" applyBorder="1" applyAlignment="1">
      <alignment/>
    </xf>
    <xf numFmtId="201" fontId="5" fillId="0" borderId="38" xfId="0" applyNumberFormat="1" applyFont="1" applyFill="1" applyBorder="1" applyAlignment="1">
      <alignment/>
    </xf>
    <xf numFmtId="201" fontId="5" fillId="0" borderId="103" xfId="0" applyNumberFormat="1" applyFont="1" applyFill="1" applyBorder="1" applyAlignment="1">
      <alignment/>
    </xf>
    <xf numFmtId="201" fontId="5" fillId="33" borderId="45" xfId="0" applyNumberFormat="1" applyFont="1" applyFill="1" applyBorder="1" applyAlignment="1">
      <alignment/>
    </xf>
    <xf numFmtId="201" fontId="5" fillId="0" borderId="92" xfId="0" applyNumberFormat="1" applyFont="1" applyFill="1" applyBorder="1" applyAlignment="1">
      <alignment horizontal="right"/>
    </xf>
    <xf numFmtId="201" fontId="5" fillId="0" borderId="68" xfId="0" applyNumberFormat="1" applyFont="1" applyFill="1" applyBorder="1" applyAlignment="1">
      <alignment horizontal="right"/>
    </xf>
    <xf numFmtId="201" fontId="5" fillId="0" borderId="91" xfId="0" applyNumberFormat="1" applyFont="1" applyFill="1" applyBorder="1" applyAlignment="1">
      <alignment horizontal="right"/>
    </xf>
    <xf numFmtId="201" fontId="5" fillId="0" borderId="120" xfId="0" applyNumberFormat="1" applyFont="1" applyBorder="1" applyAlignment="1">
      <alignment/>
    </xf>
    <xf numFmtId="201" fontId="5" fillId="0" borderId="98" xfId="0" applyNumberFormat="1" applyFont="1" applyBorder="1" applyAlignment="1">
      <alignment/>
    </xf>
    <xf numFmtId="201" fontId="5" fillId="0" borderId="97" xfId="0" applyNumberFormat="1" applyFont="1" applyBorder="1" applyAlignment="1">
      <alignment/>
    </xf>
    <xf numFmtId="201" fontId="5" fillId="0" borderId="98" xfId="0" applyNumberFormat="1" applyFont="1" applyFill="1" applyBorder="1" applyAlignment="1">
      <alignment/>
    </xf>
    <xf numFmtId="201" fontId="5" fillId="0" borderId="101" xfId="0" applyNumberFormat="1" applyFont="1" applyFill="1" applyBorder="1" applyAlignment="1">
      <alignment/>
    </xf>
    <xf numFmtId="201" fontId="5" fillId="0" borderId="41" xfId="0" applyNumberFormat="1" applyFont="1" applyBorder="1" applyAlignment="1">
      <alignment/>
    </xf>
    <xf numFmtId="201" fontId="5" fillId="0" borderId="36" xfId="0" applyNumberFormat="1" applyFont="1" applyFill="1" applyBorder="1" applyAlignment="1">
      <alignment/>
    </xf>
    <xf numFmtId="201" fontId="5" fillId="0" borderId="44" xfId="0" applyNumberFormat="1" applyFont="1" applyBorder="1" applyAlignment="1">
      <alignment/>
    </xf>
    <xf numFmtId="201" fontId="5" fillId="0" borderId="39" xfId="0" applyNumberFormat="1" applyFont="1" applyFill="1" applyBorder="1" applyAlignment="1">
      <alignment/>
    </xf>
    <xf numFmtId="201" fontId="5" fillId="0" borderId="43" xfId="0" applyNumberFormat="1" applyFont="1" applyFill="1" applyBorder="1" applyAlignment="1">
      <alignment/>
    </xf>
    <xf numFmtId="201" fontId="5" fillId="0" borderId="43" xfId="0" applyNumberFormat="1" applyFont="1" applyBorder="1" applyAlignment="1">
      <alignment/>
    </xf>
    <xf numFmtId="201" fontId="5" fillId="0" borderId="90" xfId="0" applyNumberFormat="1" applyFont="1" applyBorder="1" applyAlignment="1">
      <alignment/>
    </xf>
    <xf numFmtId="201" fontId="5" fillId="0" borderId="20" xfId="0" applyNumberFormat="1" applyFont="1" applyBorder="1" applyAlignment="1">
      <alignment/>
    </xf>
    <xf numFmtId="201" fontId="5" fillId="0" borderId="18" xfId="0" applyNumberFormat="1" applyFont="1" applyBorder="1" applyAlignment="1">
      <alignment/>
    </xf>
    <xf numFmtId="201" fontId="5" fillId="0" borderId="20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/>
    </xf>
    <xf numFmtId="201" fontId="5" fillId="0" borderId="17" xfId="0" applyNumberFormat="1" applyFont="1" applyBorder="1" applyAlignment="1">
      <alignment/>
    </xf>
    <xf numFmtId="201" fontId="5" fillId="0" borderId="47" xfId="0" applyNumberFormat="1" applyFont="1" applyBorder="1" applyAlignment="1">
      <alignment/>
    </xf>
    <xf numFmtId="201" fontId="5" fillId="0" borderId="99" xfId="0" applyNumberFormat="1" applyFont="1" applyFill="1" applyBorder="1" applyAlignment="1">
      <alignment/>
    </xf>
    <xf numFmtId="201" fontId="5" fillId="0" borderId="102" xfId="0" applyNumberFormat="1" applyFont="1" applyFill="1" applyBorder="1" applyAlignment="1">
      <alignment/>
    </xf>
    <xf numFmtId="201" fontId="5" fillId="0" borderId="44" xfId="0" applyNumberFormat="1" applyFont="1" applyFill="1" applyBorder="1" applyAlignment="1">
      <alignment/>
    </xf>
    <xf numFmtId="201" fontId="5" fillId="0" borderId="92" xfId="0" applyNumberFormat="1" applyFont="1" applyBorder="1" applyAlignment="1">
      <alignment/>
    </xf>
    <xf numFmtId="201" fontId="5" fillId="0" borderId="92" xfId="0" applyNumberFormat="1" applyFont="1" applyFill="1" applyBorder="1" applyAlignment="1">
      <alignment/>
    </xf>
    <xf numFmtId="201" fontId="5" fillId="0" borderId="22" xfId="0" applyNumberFormat="1" applyFont="1" applyFill="1" applyBorder="1" applyAlignment="1">
      <alignment/>
    </xf>
    <xf numFmtId="201" fontId="5" fillId="0" borderId="0" xfId="0" applyNumberFormat="1" applyFont="1" applyBorder="1" applyAlignment="1">
      <alignment/>
    </xf>
    <xf numFmtId="201" fontId="4" fillId="0" borderId="0" xfId="0" applyNumberFormat="1" applyFont="1" applyFill="1" applyBorder="1" applyAlignment="1">
      <alignment horizontal="right" vertical="center"/>
    </xf>
    <xf numFmtId="201" fontId="4" fillId="0" borderId="0" xfId="0" applyNumberFormat="1" applyFont="1" applyFill="1" applyBorder="1" applyAlignment="1">
      <alignment horizontal="right"/>
    </xf>
    <xf numFmtId="201" fontId="4" fillId="0" borderId="0" xfId="0" applyNumberFormat="1" applyFont="1" applyAlignment="1" applyProtection="1">
      <alignment/>
      <protection locked="0"/>
    </xf>
    <xf numFmtId="201" fontId="5" fillId="0" borderId="0" xfId="0" applyNumberFormat="1" applyFont="1" applyAlignment="1" applyProtection="1">
      <alignment/>
      <protection locked="0"/>
    </xf>
    <xf numFmtId="201" fontId="5" fillId="33" borderId="25" xfId="0" applyNumberFormat="1" applyFont="1" applyFill="1" applyBorder="1" applyAlignment="1" applyProtection="1">
      <alignment wrapText="1"/>
      <protection locked="0"/>
    </xf>
    <xf numFmtId="201" fontId="4" fillId="33" borderId="26" xfId="0" applyNumberFormat="1" applyFont="1" applyFill="1" applyBorder="1" applyAlignment="1" applyProtection="1">
      <alignment/>
      <protection locked="0"/>
    </xf>
    <xf numFmtId="201" fontId="4" fillId="33" borderId="26" xfId="0" applyNumberFormat="1" applyFont="1" applyFill="1" applyBorder="1" applyAlignment="1" applyProtection="1">
      <alignment wrapText="1"/>
      <protection locked="0"/>
    </xf>
    <xf numFmtId="201" fontId="4" fillId="33" borderId="27" xfId="0" applyNumberFormat="1" applyFont="1" applyFill="1" applyBorder="1" applyAlignment="1" applyProtection="1">
      <alignment wrapText="1"/>
      <protection locked="0"/>
    </xf>
    <xf numFmtId="201" fontId="4" fillId="34" borderId="117" xfId="0" applyNumberFormat="1" applyFont="1" applyFill="1" applyBorder="1" applyAlignment="1" applyProtection="1">
      <alignment horizontal="right" vertical="center"/>
      <protection locked="0"/>
    </xf>
    <xf numFmtId="201" fontId="4" fillId="34" borderId="28" xfId="0" applyNumberFormat="1" applyFont="1" applyFill="1" applyBorder="1" applyAlignment="1" applyProtection="1">
      <alignment horizontal="right"/>
      <protection locked="0"/>
    </xf>
    <xf numFmtId="201" fontId="4" fillId="34" borderId="118" xfId="0" applyNumberFormat="1" applyFont="1" applyFill="1" applyBorder="1" applyAlignment="1" applyProtection="1">
      <alignment horizontal="right" vertical="center"/>
      <protection locked="0"/>
    </xf>
    <xf numFmtId="201" fontId="4" fillId="34" borderId="29" xfId="0" applyNumberFormat="1" applyFont="1" applyFill="1" applyBorder="1" applyAlignment="1" applyProtection="1">
      <alignment horizontal="right"/>
      <protection locked="0"/>
    </xf>
    <xf numFmtId="201" fontId="4" fillId="34" borderId="119" xfId="0" applyNumberFormat="1" applyFont="1" applyFill="1" applyBorder="1" applyAlignment="1" applyProtection="1">
      <alignment horizontal="right" vertical="center"/>
      <protection locked="0"/>
    </xf>
    <xf numFmtId="201" fontId="4" fillId="34" borderId="34" xfId="0" applyNumberFormat="1" applyFont="1" applyFill="1" applyBorder="1" applyAlignment="1" applyProtection="1">
      <alignment horizontal="right"/>
      <protection locked="0"/>
    </xf>
    <xf numFmtId="201" fontId="5" fillId="33" borderId="31" xfId="0" applyNumberFormat="1" applyFont="1" applyFill="1" applyBorder="1" applyAlignment="1" applyProtection="1">
      <alignment/>
      <protection locked="0"/>
    </xf>
    <xf numFmtId="201" fontId="5" fillId="33" borderId="14" xfId="0" applyNumberFormat="1" applyFont="1" applyFill="1" applyBorder="1" applyAlignment="1" applyProtection="1">
      <alignment/>
      <protection locked="0"/>
    </xf>
    <xf numFmtId="201" fontId="5" fillId="33" borderId="15" xfId="0" applyNumberFormat="1" applyFont="1" applyFill="1" applyBorder="1" applyAlignment="1" applyProtection="1">
      <alignment/>
      <protection locked="0"/>
    </xf>
    <xf numFmtId="201" fontId="5" fillId="0" borderId="81" xfId="0" applyNumberFormat="1" applyFont="1" applyBorder="1" applyAlignment="1" applyProtection="1">
      <alignment horizontal="right"/>
      <protection locked="0"/>
    </xf>
    <xf numFmtId="201" fontId="5" fillId="0" borderId="16" xfId="0" applyNumberFormat="1" applyFont="1" applyBorder="1" applyAlignment="1" applyProtection="1">
      <alignment horizontal="right"/>
      <protection locked="0"/>
    </xf>
    <xf numFmtId="201" fontId="5" fillId="0" borderId="82" xfId="0" applyNumberFormat="1" applyFont="1" applyBorder="1" applyAlignment="1" applyProtection="1">
      <alignment horizontal="right"/>
      <protection locked="0"/>
    </xf>
    <xf numFmtId="201" fontId="5" fillId="0" borderId="21" xfId="0" applyNumberFormat="1" applyFont="1" applyBorder="1" applyAlignment="1" applyProtection="1">
      <alignment horizontal="right"/>
      <protection locked="0"/>
    </xf>
    <xf numFmtId="201" fontId="5" fillId="0" borderId="83" xfId="0" applyNumberFormat="1" applyFont="1" applyBorder="1" applyAlignment="1" applyProtection="1">
      <alignment horizontal="right"/>
      <protection locked="0"/>
    </xf>
    <xf numFmtId="201" fontId="5" fillId="0" borderId="99" xfId="0" applyNumberFormat="1" applyFont="1" applyBorder="1" applyAlignment="1" applyProtection="1">
      <alignment horizontal="right"/>
      <protection locked="0"/>
    </xf>
    <xf numFmtId="201" fontId="5" fillId="0" borderId="98" xfId="0" applyNumberFormat="1" applyFont="1" applyBorder="1" applyAlignment="1" applyProtection="1">
      <alignment horizontal="right"/>
      <protection locked="0"/>
    </xf>
    <xf numFmtId="201" fontId="5" fillId="0" borderId="41" xfId="0" applyNumberFormat="1" applyFont="1" applyBorder="1" applyAlignment="1" applyProtection="1">
      <alignment horizontal="right"/>
      <protection locked="0"/>
    </xf>
    <xf numFmtId="201" fontId="5" fillId="33" borderId="35" xfId="0" applyNumberFormat="1" applyFont="1" applyFill="1" applyBorder="1" applyAlignment="1" applyProtection="1">
      <alignment/>
      <protection locked="0"/>
    </xf>
    <xf numFmtId="201" fontId="5" fillId="33" borderId="36" xfId="0" applyNumberFormat="1" applyFont="1" applyFill="1" applyBorder="1" applyAlignment="1" applyProtection="1">
      <alignment/>
      <protection locked="0"/>
    </xf>
    <xf numFmtId="201" fontId="5" fillId="33" borderId="37" xfId="0" applyNumberFormat="1" applyFont="1" applyFill="1" applyBorder="1" applyAlignment="1" applyProtection="1">
      <alignment/>
      <protection locked="0"/>
    </xf>
    <xf numFmtId="201" fontId="5" fillId="0" borderId="121" xfId="0" applyNumberFormat="1" applyFont="1" applyBorder="1" applyAlignment="1" applyProtection="1">
      <alignment horizontal="right"/>
      <protection locked="0"/>
    </xf>
    <xf numFmtId="201" fontId="5" fillId="0" borderId="38" xfId="0" applyNumberFormat="1" applyFont="1" applyBorder="1" applyAlignment="1" applyProtection="1">
      <alignment horizontal="right"/>
      <protection locked="0"/>
    </xf>
    <xf numFmtId="201" fontId="5" fillId="0" borderId="104" xfId="0" applyNumberFormat="1" applyFont="1" applyBorder="1" applyAlignment="1" applyProtection="1">
      <alignment horizontal="right"/>
      <protection locked="0"/>
    </xf>
    <xf numFmtId="201" fontId="5" fillId="0" borderId="39" xfId="0" applyNumberFormat="1" applyFont="1" applyBorder="1" applyAlignment="1" applyProtection="1">
      <alignment horizontal="right"/>
      <protection locked="0"/>
    </xf>
    <xf numFmtId="201" fontId="5" fillId="0" borderId="103" xfId="0" applyNumberFormat="1" applyFont="1" applyBorder="1" applyAlignment="1" applyProtection="1">
      <alignment horizontal="right"/>
      <protection locked="0"/>
    </xf>
    <xf numFmtId="201" fontId="5" fillId="0" borderId="44" xfId="0" applyNumberFormat="1" applyFont="1" applyBorder="1" applyAlignment="1" applyProtection="1">
      <alignment horizontal="right"/>
      <protection locked="0"/>
    </xf>
    <xf numFmtId="201" fontId="5" fillId="33" borderId="45" xfId="0" applyNumberFormat="1" applyFont="1" applyFill="1" applyBorder="1" applyAlignment="1" applyProtection="1">
      <alignment/>
      <protection locked="0"/>
    </xf>
    <xf numFmtId="201" fontId="5" fillId="33" borderId="18" xfId="0" applyNumberFormat="1" applyFont="1" applyFill="1" applyBorder="1" applyAlignment="1" applyProtection="1">
      <alignment/>
      <protection locked="0"/>
    </xf>
    <xf numFmtId="201" fontId="5" fillId="33" borderId="19" xfId="0" applyNumberFormat="1" applyFont="1" applyFill="1" applyBorder="1" applyAlignment="1" applyProtection="1">
      <alignment/>
      <protection locked="0"/>
    </xf>
    <xf numFmtId="201" fontId="5" fillId="0" borderId="90" xfId="0" applyNumberFormat="1" applyFont="1" applyBorder="1" applyAlignment="1" applyProtection="1">
      <alignment horizontal="right"/>
      <protection locked="0"/>
    </xf>
    <xf numFmtId="201" fontId="5" fillId="0" borderId="20" xfId="0" applyNumberFormat="1" applyFont="1" applyBorder="1" applyAlignment="1" applyProtection="1">
      <alignment horizontal="right"/>
      <protection locked="0"/>
    </xf>
    <xf numFmtId="201" fontId="5" fillId="0" borderId="91" xfId="0" applyNumberFormat="1" applyFont="1" applyBorder="1" applyAlignment="1" applyProtection="1">
      <alignment horizontal="right"/>
      <protection locked="0"/>
    </xf>
    <xf numFmtId="201" fontId="5" fillId="0" borderId="22" xfId="0" applyNumberFormat="1" applyFont="1" applyBorder="1" applyAlignment="1" applyProtection="1">
      <alignment horizontal="right"/>
      <protection locked="0"/>
    </xf>
    <xf numFmtId="201" fontId="5" fillId="0" borderId="92" xfId="0" applyNumberFormat="1" applyFont="1" applyBorder="1" applyAlignment="1" applyProtection="1">
      <alignment horizontal="right"/>
      <protection locked="0"/>
    </xf>
    <xf numFmtId="201" fontId="5" fillId="0" borderId="47" xfId="0" applyNumberFormat="1" applyFont="1" applyBorder="1" applyAlignment="1" applyProtection="1">
      <alignment horizontal="right"/>
      <protection locked="0"/>
    </xf>
    <xf numFmtId="201" fontId="5" fillId="0" borderId="97" xfId="0" applyNumberFormat="1" applyFont="1" applyBorder="1" applyAlignment="1" applyProtection="1">
      <alignment horizontal="right"/>
      <protection locked="0"/>
    </xf>
    <xf numFmtId="204" fontId="5" fillId="0" borderId="0" xfId="0" applyNumberFormat="1" applyFont="1" applyAlignment="1">
      <alignment/>
    </xf>
    <xf numFmtId="204" fontId="4" fillId="0" borderId="33" xfId="0" applyNumberFormat="1" applyFont="1" applyFill="1" applyBorder="1" applyAlignment="1">
      <alignment horizontal="right"/>
    </xf>
    <xf numFmtId="204" fontId="4" fillId="0" borderId="34" xfId="0" applyNumberFormat="1" applyFont="1" applyFill="1" applyBorder="1" applyAlignment="1">
      <alignment horizontal="right"/>
    </xf>
    <xf numFmtId="204" fontId="5" fillId="0" borderId="52" xfId="0" applyNumberFormat="1" applyFont="1" applyBorder="1" applyAlignment="1">
      <alignment horizontal="right"/>
    </xf>
    <xf numFmtId="204" fontId="5" fillId="0" borderId="102" xfId="0" applyNumberFormat="1" applyFont="1" applyBorder="1" applyAlignment="1">
      <alignment horizontal="right"/>
    </xf>
    <xf numFmtId="204" fontId="5" fillId="0" borderId="43" xfId="0" applyNumberFormat="1" applyFont="1" applyBorder="1" applyAlignment="1">
      <alignment horizontal="right"/>
    </xf>
    <xf numFmtId="204" fontId="5" fillId="0" borderId="44" xfId="0" applyNumberFormat="1" applyFont="1" applyBorder="1" applyAlignment="1">
      <alignment horizontal="right"/>
    </xf>
    <xf numFmtId="204" fontId="5" fillId="0" borderId="43" xfId="0" applyNumberFormat="1" applyFont="1" applyFill="1" applyBorder="1" applyAlignment="1">
      <alignment horizontal="right"/>
    </xf>
    <xf numFmtId="204" fontId="5" fillId="0" borderId="44" xfId="0" applyNumberFormat="1" applyFont="1" applyFill="1" applyBorder="1" applyAlignment="1">
      <alignment horizontal="right"/>
    </xf>
    <xf numFmtId="204" fontId="5" fillId="0" borderId="17" xfId="0" applyNumberFormat="1" applyFont="1" applyBorder="1" applyAlignment="1">
      <alignment horizontal="right"/>
    </xf>
    <xf numFmtId="204" fontId="5" fillId="0" borderId="47" xfId="0" applyNumberFormat="1" applyFont="1" applyBorder="1" applyAlignment="1">
      <alignment horizontal="right"/>
    </xf>
    <xf numFmtId="204" fontId="5" fillId="0" borderId="0" xfId="0" applyNumberFormat="1" applyFont="1" applyAlignment="1">
      <alignment horizontal="right"/>
    </xf>
    <xf numFmtId="201" fontId="4" fillId="34" borderId="117" xfId="0" applyNumberFormat="1" applyFont="1" applyFill="1" applyBorder="1" applyAlignment="1">
      <alignment horizontal="right" vertical="center"/>
    </xf>
    <xf numFmtId="201" fontId="4" fillId="34" borderId="28" xfId="0" applyNumberFormat="1" applyFont="1" applyFill="1" applyBorder="1" applyAlignment="1">
      <alignment horizontal="right"/>
    </xf>
    <xf numFmtId="201" fontId="4" fillId="34" borderId="118" xfId="0" applyNumberFormat="1" applyFont="1" applyFill="1" applyBorder="1" applyAlignment="1">
      <alignment horizontal="right" vertical="center"/>
    </xf>
    <xf numFmtId="201" fontId="4" fillId="34" borderId="29" xfId="0" applyNumberFormat="1" applyFont="1" applyFill="1" applyBorder="1" applyAlignment="1">
      <alignment horizontal="right"/>
    </xf>
    <xf numFmtId="204" fontId="4" fillId="34" borderId="118" xfId="0" applyNumberFormat="1" applyFont="1" applyFill="1" applyBorder="1" applyAlignment="1">
      <alignment horizontal="right" vertical="center"/>
    </xf>
    <xf numFmtId="204" fontId="4" fillId="34" borderId="28" xfId="0" applyNumberFormat="1" applyFont="1" applyFill="1" applyBorder="1" applyAlignment="1">
      <alignment horizontal="right"/>
    </xf>
    <xf numFmtId="204" fontId="4" fillId="34" borderId="119" xfId="0" applyNumberFormat="1" applyFont="1" applyFill="1" applyBorder="1" applyAlignment="1">
      <alignment horizontal="right" vertical="center"/>
    </xf>
    <xf numFmtId="204" fontId="4" fillId="34" borderId="34" xfId="0" applyNumberFormat="1" applyFont="1" applyFill="1" applyBorder="1" applyAlignment="1">
      <alignment horizontal="right"/>
    </xf>
    <xf numFmtId="204" fontId="5" fillId="0" borderId="82" xfId="0" applyNumberFormat="1" applyFont="1" applyBorder="1" applyAlignment="1">
      <alignment horizontal="right"/>
    </xf>
    <xf numFmtId="204" fontId="5" fillId="0" borderId="16" xfId="0" applyNumberFormat="1" applyFont="1" applyBorder="1" applyAlignment="1">
      <alignment horizontal="right"/>
    </xf>
    <xf numFmtId="204" fontId="5" fillId="0" borderId="83" xfId="0" applyNumberFormat="1" applyFont="1" applyBorder="1" applyAlignment="1">
      <alignment horizontal="right"/>
    </xf>
    <xf numFmtId="204" fontId="5" fillId="0" borderId="41" xfId="0" applyNumberFormat="1" applyFont="1" applyBorder="1" applyAlignment="1">
      <alignment horizontal="right"/>
    </xf>
    <xf numFmtId="204" fontId="5" fillId="0" borderId="104" xfId="0" applyNumberFormat="1" applyFont="1" applyBorder="1" applyAlignment="1">
      <alignment horizontal="right"/>
    </xf>
    <xf numFmtId="204" fontId="5" fillId="0" borderId="38" xfId="0" applyNumberFormat="1" applyFont="1" applyBorder="1" applyAlignment="1">
      <alignment horizontal="right"/>
    </xf>
    <xf numFmtId="204" fontId="5" fillId="0" borderId="103" xfId="0" applyNumberFormat="1" applyFont="1" applyBorder="1" applyAlignment="1">
      <alignment horizontal="right"/>
    </xf>
    <xf numFmtId="204" fontId="5" fillId="0" borderId="91" xfId="0" applyNumberFormat="1" applyFont="1" applyBorder="1" applyAlignment="1">
      <alignment horizontal="right"/>
    </xf>
    <xf numFmtId="204" fontId="5" fillId="0" borderId="20" xfId="0" applyNumberFormat="1" applyFont="1" applyBorder="1" applyAlignment="1">
      <alignment horizontal="right"/>
    </xf>
    <xf numFmtId="204" fontId="5" fillId="0" borderId="92" xfId="0" applyNumberFormat="1" applyFont="1" applyBorder="1" applyAlignment="1">
      <alignment horizontal="right"/>
    </xf>
    <xf numFmtId="201" fontId="4" fillId="34" borderId="119" xfId="0" applyNumberFormat="1" applyFont="1" applyFill="1" applyBorder="1" applyAlignment="1">
      <alignment horizontal="right" vertical="center"/>
    </xf>
    <xf numFmtId="201" fontId="10" fillId="0" borderId="0" xfId="0" applyFont="1" applyAlignment="1">
      <alignment/>
    </xf>
    <xf numFmtId="201" fontId="5" fillId="0" borderId="99" xfId="0" applyNumberFormat="1" applyFont="1" applyBorder="1" applyAlignment="1">
      <alignment/>
    </xf>
    <xf numFmtId="201" fontId="5" fillId="0" borderId="102" xfId="0" applyNumberFormat="1" applyFont="1" applyBorder="1" applyAlignment="1">
      <alignment/>
    </xf>
    <xf numFmtId="201" fontId="5" fillId="0" borderId="122" xfId="0" applyNumberFormat="1" applyFont="1" applyBorder="1" applyAlignment="1">
      <alignment/>
    </xf>
    <xf numFmtId="201" fontId="5" fillId="0" borderId="123" xfId="0" applyNumberFormat="1" applyFont="1" applyBorder="1" applyAlignment="1">
      <alignment/>
    </xf>
    <xf numFmtId="201" fontId="5" fillId="0" borderId="91" xfId="0" applyNumberFormat="1" applyFont="1" applyBorder="1" applyAlignment="1">
      <alignment/>
    </xf>
    <xf numFmtId="201" fontId="5" fillId="0" borderId="124" xfId="0" applyNumberFormat="1" applyFont="1" applyBorder="1" applyAlignment="1">
      <alignment/>
    </xf>
    <xf numFmtId="172" fontId="0" fillId="0" borderId="0" xfId="49" applyNumberForma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 applyProtection="1">
      <alignment/>
      <protection locked="0"/>
    </xf>
    <xf numFmtId="202" fontId="5" fillId="0" borderId="0" xfId="0" applyNumberFormat="1" applyFont="1" applyAlignment="1">
      <alignment/>
    </xf>
    <xf numFmtId="205" fontId="5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center"/>
    </xf>
    <xf numFmtId="203" fontId="5" fillId="0" borderId="125" xfId="49" applyNumberFormat="1" applyFont="1" applyBorder="1" applyAlignment="1">
      <alignment horizontal="right"/>
    </xf>
    <xf numFmtId="201" fontId="5" fillId="0" borderId="0" xfId="0" applyFont="1" applyFill="1" applyAlignment="1">
      <alignment wrapText="1"/>
    </xf>
    <xf numFmtId="201" fontId="0" fillId="0" borderId="0" xfId="0" applyFill="1" applyAlignment="1">
      <alignment wrapText="1"/>
    </xf>
    <xf numFmtId="201" fontId="4" fillId="0" borderId="0" xfId="0" applyFont="1" applyAlignment="1">
      <alignment vertical="center" wrapText="1"/>
    </xf>
    <xf numFmtId="203" fontId="5" fillId="0" borderId="0" xfId="0" applyNumberFormat="1" applyFont="1" applyBorder="1" applyAlignment="1">
      <alignment/>
    </xf>
    <xf numFmtId="201" fontId="5" fillId="0" borderId="80" xfId="49" applyNumberFormat="1" applyFont="1" applyBorder="1" applyAlignment="1">
      <alignment horizontal="right"/>
    </xf>
    <xf numFmtId="201" fontId="5" fillId="0" borderId="0" xfId="0" applyFont="1" applyFill="1" applyAlignment="1">
      <alignment vertical="center" wrapText="1"/>
    </xf>
    <xf numFmtId="201" fontId="5" fillId="0" borderId="0" xfId="0" applyFont="1" applyAlignment="1">
      <alignment vertical="center"/>
    </xf>
    <xf numFmtId="201" fontId="4" fillId="0" borderId="69" xfId="0" applyNumberFormat="1" applyFont="1" applyFill="1" applyBorder="1" applyAlignment="1">
      <alignment horizontal="right" vertical="center"/>
    </xf>
    <xf numFmtId="201" fontId="4" fillId="0" borderId="70" xfId="0" applyNumberFormat="1" applyFont="1" applyFill="1" applyBorder="1" applyAlignment="1">
      <alignment horizontal="right"/>
    </xf>
    <xf numFmtId="201" fontId="4" fillId="0" borderId="71" xfId="0" applyNumberFormat="1" applyFont="1" applyFill="1" applyBorder="1" applyAlignment="1">
      <alignment horizontal="right" vertical="center"/>
    </xf>
    <xf numFmtId="201" fontId="4" fillId="0" borderId="72" xfId="0" applyNumberFormat="1" applyFont="1" applyFill="1" applyBorder="1" applyAlignment="1">
      <alignment horizontal="right"/>
    </xf>
    <xf numFmtId="201" fontId="4" fillId="0" borderId="73" xfId="0" applyNumberFormat="1" applyFont="1" applyFill="1" applyBorder="1" applyAlignment="1">
      <alignment horizontal="right" vertical="center"/>
    </xf>
    <xf numFmtId="201" fontId="4" fillId="0" borderId="74" xfId="0" applyNumberFormat="1" applyFont="1" applyFill="1" applyBorder="1" applyAlignment="1">
      <alignment horizontal="right"/>
    </xf>
    <xf numFmtId="49" fontId="4" fillId="33" borderId="126" xfId="0" applyNumberFormat="1" applyFont="1" applyFill="1" applyBorder="1" applyAlignment="1" applyProtection="1">
      <alignment horizontal="left" vertical="center"/>
      <protection/>
    </xf>
    <xf numFmtId="201" fontId="1" fillId="33" borderId="0" xfId="0" applyFont="1" applyFill="1" applyBorder="1" applyAlignment="1">
      <alignment/>
    </xf>
    <xf numFmtId="49" fontId="4" fillId="33" borderId="127" xfId="0" applyNumberFormat="1" applyFont="1" applyFill="1" applyBorder="1" applyAlignment="1" applyProtection="1">
      <alignment horizontal="left" vertical="center"/>
      <protection/>
    </xf>
    <xf numFmtId="49" fontId="4" fillId="33" borderId="128" xfId="0" applyNumberFormat="1" applyFont="1" applyFill="1" applyBorder="1" applyAlignment="1" applyProtection="1">
      <alignment horizontal="right" vertical="center"/>
      <protection/>
    </xf>
    <xf numFmtId="201" fontId="4" fillId="0" borderId="129" xfId="0" applyNumberFormat="1" applyFont="1" applyFill="1" applyBorder="1" applyAlignment="1">
      <alignment horizontal="right" vertical="center"/>
    </xf>
    <xf numFmtId="201" fontId="4" fillId="0" borderId="130" xfId="0" applyNumberFormat="1" applyFont="1" applyFill="1" applyBorder="1" applyAlignment="1">
      <alignment horizontal="right"/>
    </xf>
    <xf numFmtId="201" fontId="4" fillId="0" borderId="131" xfId="0" applyNumberFormat="1" applyFont="1" applyFill="1" applyBorder="1" applyAlignment="1">
      <alignment horizontal="right" vertical="center"/>
    </xf>
    <xf numFmtId="201" fontId="4" fillId="0" borderId="132" xfId="0" applyNumberFormat="1" applyFont="1" applyFill="1" applyBorder="1" applyAlignment="1">
      <alignment horizontal="right"/>
    </xf>
    <xf numFmtId="201" fontId="4" fillId="0" borderId="133" xfId="0" applyNumberFormat="1" applyFont="1" applyFill="1" applyBorder="1" applyAlignment="1">
      <alignment horizontal="right" vertical="center"/>
    </xf>
    <xf numFmtId="201" fontId="4" fillId="0" borderId="134" xfId="0" applyNumberFormat="1" applyFont="1" applyFill="1" applyBorder="1" applyAlignment="1">
      <alignment horizontal="right"/>
    </xf>
    <xf numFmtId="49" fontId="4" fillId="33" borderId="135" xfId="0" applyNumberFormat="1" applyFont="1" applyFill="1" applyBorder="1" applyAlignment="1" applyProtection="1">
      <alignment horizontal="left" vertical="center"/>
      <protection/>
    </xf>
    <xf numFmtId="201" fontId="1" fillId="33" borderId="136" xfId="0" applyFont="1" applyFill="1" applyBorder="1" applyAlignment="1">
      <alignment/>
    </xf>
    <xf numFmtId="49" fontId="4" fillId="33" borderId="136" xfId="0" applyNumberFormat="1" applyFont="1" applyFill="1" applyBorder="1" applyAlignment="1" applyProtection="1">
      <alignment horizontal="left" vertical="center"/>
      <protection/>
    </xf>
    <xf numFmtId="49" fontId="4" fillId="33" borderId="137" xfId="0" applyNumberFormat="1" applyFont="1" applyFill="1" applyBorder="1" applyAlignment="1" applyProtection="1">
      <alignment horizontal="right" vertical="center"/>
      <protection/>
    </xf>
    <xf numFmtId="0" fontId="5" fillId="0" borderId="138" xfId="0" applyNumberFormat="1" applyFont="1" applyFill="1" applyBorder="1" applyAlignment="1">
      <alignment horizontal="center" vertical="center" wrapText="1"/>
    </xf>
    <xf numFmtId="201" fontId="5" fillId="0" borderId="139" xfId="0" applyNumberFormat="1" applyFont="1" applyFill="1" applyBorder="1" applyAlignment="1">
      <alignment horizontal="right" vertical="center"/>
    </xf>
    <xf numFmtId="201" fontId="5" fillId="0" borderId="140" xfId="0" applyNumberFormat="1" applyFont="1" applyFill="1" applyBorder="1" applyAlignment="1">
      <alignment horizontal="right" vertical="center"/>
    </xf>
    <xf numFmtId="201" fontId="5" fillId="0" borderId="141" xfId="0" applyNumberFormat="1" applyFont="1" applyFill="1" applyBorder="1" applyAlignment="1">
      <alignment horizontal="right" vertical="center"/>
    </xf>
    <xf numFmtId="0" fontId="5" fillId="0" borderId="64" xfId="0" applyNumberFormat="1" applyFont="1" applyFill="1" applyBorder="1" applyAlignment="1">
      <alignment horizontal="center" vertical="center" wrapText="1"/>
    </xf>
    <xf numFmtId="201" fontId="5" fillId="0" borderId="98" xfId="0" applyNumberFormat="1" applyFont="1" applyFill="1" applyBorder="1" applyAlignment="1">
      <alignment horizontal="right" vertical="center"/>
    </xf>
    <xf numFmtId="201" fontId="5" fillId="0" borderId="100" xfId="0" applyNumberFormat="1" applyFont="1" applyFill="1" applyBorder="1" applyAlignment="1">
      <alignment horizontal="right" vertical="center"/>
    </xf>
    <xf numFmtId="201" fontId="5" fillId="0" borderId="102" xfId="0" applyNumberFormat="1" applyFont="1" applyFill="1" applyBorder="1" applyAlignment="1">
      <alignment horizontal="right" vertical="center"/>
    </xf>
    <xf numFmtId="201" fontId="5" fillId="0" borderId="38" xfId="0" applyNumberFormat="1" applyFont="1" applyFill="1" applyBorder="1" applyAlignment="1">
      <alignment horizontal="right" vertical="center"/>
    </xf>
    <xf numFmtId="201" fontId="5" fillId="0" borderId="39" xfId="0" applyNumberFormat="1" applyFont="1" applyFill="1" applyBorder="1" applyAlignment="1">
      <alignment horizontal="right" vertical="center"/>
    </xf>
    <xf numFmtId="201" fontId="5" fillId="0" borderId="44" xfId="0" applyNumberFormat="1" applyFont="1" applyFill="1" applyBorder="1" applyAlignment="1">
      <alignment horizontal="right" vertical="center"/>
    </xf>
    <xf numFmtId="0" fontId="5" fillId="0" borderId="65" xfId="0" applyNumberFormat="1" applyFont="1" applyFill="1" applyBorder="1" applyAlignment="1">
      <alignment horizontal="center" vertical="center" wrapText="1"/>
    </xf>
    <xf numFmtId="201" fontId="5" fillId="0" borderId="20" xfId="0" applyNumberFormat="1" applyFont="1" applyFill="1" applyBorder="1" applyAlignment="1">
      <alignment horizontal="right" vertical="center"/>
    </xf>
    <xf numFmtId="201" fontId="5" fillId="0" borderId="22" xfId="0" applyNumberFormat="1" applyFont="1" applyFill="1" applyBorder="1" applyAlignment="1">
      <alignment horizontal="right" vertical="center"/>
    </xf>
    <xf numFmtId="201" fontId="5" fillId="0" borderId="47" xfId="0" applyNumberFormat="1" applyFont="1" applyFill="1" applyBorder="1" applyAlignment="1">
      <alignment horizontal="right" vertical="center"/>
    </xf>
    <xf numFmtId="0" fontId="5" fillId="0" borderId="142" xfId="0" applyNumberFormat="1" applyFont="1" applyFill="1" applyBorder="1" applyAlignment="1">
      <alignment horizontal="center" vertical="center"/>
    </xf>
    <xf numFmtId="201" fontId="5" fillId="0" borderId="143" xfId="0" applyNumberFormat="1" applyFont="1" applyBorder="1" applyAlignment="1">
      <alignment horizontal="right" vertical="center"/>
    </xf>
    <xf numFmtId="201" fontId="5" fillId="0" borderId="144" xfId="0" applyNumberFormat="1" applyFont="1" applyBorder="1" applyAlignment="1">
      <alignment horizontal="right" vertical="center"/>
    </xf>
    <xf numFmtId="201" fontId="5" fillId="0" borderId="145" xfId="0" applyNumberFormat="1" applyFont="1" applyBorder="1" applyAlignment="1">
      <alignment horizontal="right" vertical="center"/>
    </xf>
    <xf numFmtId="201" fontId="5" fillId="0" borderId="146" xfId="0" applyNumberFormat="1" applyFont="1" applyBorder="1" applyAlignment="1">
      <alignment horizontal="right" vertical="center"/>
    </xf>
    <xf numFmtId="0" fontId="5" fillId="0" borderId="64" xfId="0" applyNumberFormat="1" applyFont="1" applyFill="1" applyBorder="1" applyAlignment="1">
      <alignment horizontal="center" vertical="center"/>
    </xf>
    <xf numFmtId="201" fontId="5" fillId="0" borderId="103" xfId="0" applyNumberFormat="1" applyFont="1" applyBorder="1" applyAlignment="1">
      <alignment horizontal="right" vertical="center"/>
    </xf>
    <xf numFmtId="201" fontId="5" fillId="0" borderId="38" xfId="0" applyNumberFormat="1" applyFont="1" applyBorder="1" applyAlignment="1">
      <alignment horizontal="right" vertical="center"/>
    </xf>
    <xf numFmtId="201" fontId="5" fillId="0" borderId="104" xfId="0" applyNumberFormat="1" applyFont="1" applyBorder="1" applyAlignment="1">
      <alignment horizontal="right" vertical="center"/>
    </xf>
    <xf numFmtId="201" fontId="5" fillId="0" borderId="39" xfId="0" applyNumberFormat="1" applyFont="1" applyBorder="1" applyAlignment="1">
      <alignment horizontal="right" vertical="center"/>
    </xf>
    <xf numFmtId="201" fontId="5" fillId="0" borderId="36" xfId="0" applyNumberFormat="1" applyFont="1" applyBorder="1" applyAlignment="1">
      <alignment horizontal="right" vertical="center"/>
    </xf>
    <xf numFmtId="0" fontId="5" fillId="0" borderId="147" xfId="0" applyNumberFormat="1" applyFont="1" applyFill="1" applyBorder="1" applyAlignment="1">
      <alignment horizontal="center" vertical="center"/>
    </xf>
    <xf numFmtId="201" fontId="5" fillId="0" borderId="148" xfId="0" applyNumberFormat="1" applyFont="1" applyBorder="1" applyAlignment="1">
      <alignment horizontal="right" vertical="center"/>
    </xf>
    <xf numFmtId="201" fontId="5" fillId="0" borderId="149" xfId="0" applyNumberFormat="1" applyFont="1" applyBorder="1" applyAlignment="1">
      <alignment horizontal="right" vertical="center"/>
    </xf>
    <xf numFmtId="201" fontId="5" fillId="0" borderId="150" xfId="0" applyNumberFormat="1" applyFont="1" applyBorder="1" applyAlignment="1">
      <alignment horizontal="right" vertical="center"/>
    </xf>
    <xf numFmtId="201" fontId="5" fillId="0" borderId="151" xfId="0" applyNumberFormat="1" applyFont="1" applyBorder="1" applyAlignment="1">
      <alignment horizontal="right" vertical="center"/>
    </xf>
    <xf numFmtId="201" fontId="5" fillId="0" borderId="152" xfId="0" applyNumberFormat="1" applyFont="1" applyBorder="1" applyAlignment="1">
      <alignment horizontal="right" vertical="center"/>
    </xf>
    <xf numFmtId="0" fontId="5" fillId="0" borderId="63" xfId="0" applyNumberFormat="1" applyFont="1" applyFill="1" applyBorder="1" applyAlignment="1">
      <alignment horizontal="center" vertical="center"/>
    </xf>
    <xf numFmtId="201" fontId="5" fillId="0" borderId="83" xfId="0" applyNumberFormat="1" applyFont="1" applyBorder="1" applyAlignment="1">
      <alignment horizontal="right" vertical="center"/>
    </xf>
    <xf numFmtId="201" fontId="5" fillId="0" borderId="16" xfId="0" applyNumberFormat="1" applyFont="1" applyBorder="1" applyAlignment="1">
      <alignment horizontal="right" vertical="center"/>
    </xf>
    <xf numFmtId="201" fontId="5" fillId="0" borderId="82" xfId="0" applyNumberFormat="1" applyFont="1" applyBorder="1" applyAlignment="1">
      <alignment horizontal="right" vertical="center"/>
    </xf>
    <xf numFmtId="201" fontId="5" fillId="0" borderId="41" xfId="0" applyNumberFormat="1" applyFont="1" applyBorder="1" applyAlignment="1">
      <alignment horizontal="right" vertical="center"/>
    </xf>
    <xf numFmtId="201" fontId="5" fillId="0" borderId="44" xfId="0" applyNumberFormat="1" applyFont="1" applyBorder="1" applyAlignment="1">
      <alignment horizontal="right" vertical="center"/>
    </xf>
    <xf numFmtId="0" fontId="5" fillId="0" borderId="153" xfId="0" applyNumberFormat="1" applyFont="1" applyFill="1" applyBorder="1" applyAlignment="1">
      <alignment horizontal="center" vertical="center"/>
    </xf>
    <xf numFmtId="201" fontId="5" fillId="0" borderId="88" xfId="0" applyNumberFormat="1" applyFont="1" applyBorder="1" applyAlignment="1">
      <alignment horizontal="right" vertical="center"/>
    </xf>
    <xf numFmtId="201" fontId="5" fillId="0" borderId="85" xfId="0" applyNumberFormat="1" applyFont="1" applyBorder="1" applyAlignment="1">
      <alignment horizontal="right" vertical="center"/>
    </xf>
    <xf numFmtId="201" fontId="5" fillId="0" borderId="86" xfId="0" applyNumberFormat="1" applyFont="1" applyBorder="1" applyAlignment="1">
      <alignment horizontal="right" vertical="center"/>
    </xf>
    <xf numFmtId="201" fontId="5" fillId="0" borderId="154" xfId="0" applyNumberFormat="1" applyFont="1" applyBorder="1" applyAlignment="1">
      <alignment horizontal="right" vertical="center"/>
    </xf>
    <xf numFmtId="201" fontId="5" fillId="0" borderId="89" xfId="0" applyNumberFormat="1" applyFont="1" applyBorder="1" applyAlignment="1">
      <alignment horizontal="right" vertical="center"/>
    </xf>
    <xf numFmtId="0" fontId="5" fillId="0" borderId="155" xfId="0" applyNumberFormat="1" applyFont="1" applyFill="1" applyBorder="1" applyAlignment="1">
      <alignment horizontal="center" vertical="center"/>
    </xf>
    <xf numFmtId="201" fontId="5" fillId="0" borderId="156" xfId="0" applyNumberFormat="1" applyFont="1" applyBorder="1" applyAlignment="1">
      <alignment horizontal="right" vertical="center"/>
    </xf>
    <xf numFmtId="201" fontId="5" fillId="0" borderId="157" xfId="0" applyNumberFormat="1" applyFont="1" applyBorder="1" applyAlignment="1">
      <alignment horizontal="right" vertical="center"/>
    </xf>
    <xf numFmtId="201" fontId="5" fillId="0" borderId="158" xfId="0" applyNumberFormat="1" applyFont="1" applyBorder="1" applyAlignment="1">
      <alignment horizontal="right" vertical="center"/>
    </xf>
    <xf numFmtId="201" fontId="5" fillId="0" borderId="159" xfId="0" applyNumberFormat="1" applyFont="1" applyBorder="1" applyAlignment="1">
      <alignment horizontal="right" vertical="center"/>
    </xf>
    <xf numFmtId="201" fontId="5" fillId="0" borderId="160" xfId="0" applyNumberFormat="1" applyFont="1" applyBorder="1" applyAlignment="1">
      <alignment horizontal="right" vertical="center"/>
    </xf>
    <xf numFmtId="0" fontId="5" fillId="0" borderId="65" xfId="0" applyNumberFormat="1" applyFont="1" applyFill="1" applyBorder="1" applyAlignment="1">
      <alignment horizontal="center" vertical="center"/>
    </xf>
    <xf numFmtId="201" fontId="5" fillId="0" borderId="92" xfId="0" applyNumberFormat="1" applyFont="1" applyBorder="1" applyAlignment="1">
      <alignment horizontal="right" vertical="center"/>
    </xf>
    <xf numFmtId="201" fontId="5" fillId="0" borderId="20" xfId="0" applyNumberFormat="1" applyFont="1" applyBorder="1" applyAlignment="1">
      <alignment horizontal="right" vertical="center"/>
    </xf>
    <xf numFmtId="201" fontId="5" fillId="0" borderId="91" xfId="0" applyNumberFormat="1" applyFont="1" applyBorder="1" applyAlignment="1">
      <alignment horizontal="right" vertical="center"/>
    </xf>
    <xf numFmtId="201" fontId="5" fillId="0" borderId="18" xfId="0" applyNumberFormat="1" applyFont="1" applyBorder="1" applyAlignment="1">
      <alignment horizontal="right" vertical="center"/>
    </xf>
    <xf numFmtId="201" fontId="5" fillId="0" borderId="47" xfId="0" applyNumberFormat="1" applyFont="1" applyBorder="1" applyAlignment="1">
      <alignment horizontal="right" vertical="center"/>
    </xf>
    <xf numFmtId="0" fontId="10" fillId="0" borderId="0" xfId="0" applyNumberFormat="1" applyFont="1" applyFill="1" applyAlignment="1">
      <alignment/>
    </xf>
    <xf numFmtId="201" fontId="6" fillId="0" borderId="0" xfId="0" applyNumberFormat="1" applyFont="1" applyAlignment="1" quotePrefix="1">
      <alignment horizontal="left"/>
    </xf>
    <xf numFmtId="201" fontId="4" fillId="0" borderId="0" xfId="0" applyNumberFormat="1" applyFont="1" applyAlignment="1" quotePrefix="1">
      <alignment horizontal="left"/>
    </xf>
    <xf numFmtId="201" fontId="6" fillId="0" borderId="0" xfId="0" applyFont="1" applyAlignment="1" quotePrefix="1">
      <alignment horizontal="left"/>
    </xf>
    <xf numFmtId="201" fontId="11" fillId="0" borderId="0" xfId="0" applyNumberFormat="1" applyFont="1" applyAlignment="1" quotePrefix="1">
      <alignment horizontal="left"/>
    </xf>
    <xf numFmtId="201" fontId="11" fillId="0" borderId="0" xfId="0" applyFont="1" applyAlignment="1" quotePrefix="1">
      <alignment horizontal="left"/>
    </xf>
    <xf numFmtId="201" fontId="6" fillId="0" borderId="0" xfId="0" applyNumberFormat="1" applyFont="1" applyAlignment="1" applyProtection="1" quotePrefix="1">
      <alignment horizontal="left"/>
      <protection locked="0"/>
    </xf>
    <xf numFmtId="204" fontId="5" fillId="0" borderId="104" xfId="0" applyNumberFormat="1" applyFont="1" applyBorder="1" applyAlignment="1" quotePrefix="1">
      <alignment horizontal="right"/>
    </xf>
    <xf numFmtId="201" fontId="4" fillId="0" borderId="0" xfId="0" applyFont="1" applyAlignment="1" quotePrefix="1">
      <alignment horizontal="left"/>
    </xf>
    <xf numFmtId="0" fontId="10" fillId="0" borderId="0" xfId="0" applyNumberFormat="1" applyFont="1" applyAlignment="1">
      <alignment/>
    </xf>
    <xf numFmtId="202" fontId="0" fillId="0" borderId="0" xfId="0" applyNumberFormat="1" applyAlignment="1">
      <alignment/>
    </xf>
    <xf numFmtId="201" fontId="13" fillId="0" borderId="0" xfId="0" applyFont="1" applyAlignment="1">
      <alignment/>
    </xf>
    <xf numFmtId="201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0" fontId="13" fillId="0" borderId="0" xfId="0" applyNumberFormat="1" applyFont="1" applyFill="1" applyBorder="1" applyAlignment="1">
      <alignment/>
    </xf>
    <xf numFmtId="10" fontId="13" fillId="0" borderId="0" xfId="0" applyNumberFormat="1" applyFont="1" applyBorder="1" applyAlignment="1">
      <alignment/>
    </xf>
    <xf numFmtId="172" fontId="13" fillId="0" borderId="0" xfId="0" applyNumberFormat="1" applyFont="1" applyFill="1" applyBorder="1" applyAlignment="1" applyProtection="1">
      <alignment horizontal="right" vertical="center"/>
      <protection locked="0"/>
    </xf>
    <xf numFmtId="201" fontId="5" fillId="0" borderId="161" xfId="0" applyNumberFormat="1" applyFont="1" applyBorder="1" applyAlignment="1">
      <alignment/>
    </xf>
    <xf numFmtId="201" fontId="5" fillId="0" borderId="64" xfId="0" applyNumberFormat="1" applyFont="1" applyBorder="1" applyAlignment="1">
      <alignment/>
    </xf>
    <xf numFmtId="201" fontId="5" fillId="0" borderId="65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213" fontId="5" fillId="0" borderId="124" xfId="0" applyNumberFormat="1" applyFont="1" applyBorder="1" applyAlignment="1">
      <alignment/>
    </xf>
    <xf numFmtId="209" fontId="0" fillId="0" borderId="0" xfId="49" applyNumberFormat="1" applyAlignment="1">
      <alignment/>
    </xf>
    <xf numFmtId="213" fontId="5" fillId="0" borderId="123" xfId="0" applyNumberFormat="1" applyFont="1" applyBorder="1" applyAlignment="1">
      <alignment/>
    </xf>
    <xf numFmtId="213" fontId="5" fillId="0" borderId="103" xfId="0" applyNumberFormat="1" applyFont="1" applyBorder="1" applyAlignment="1">
      <alignment/>
    </xf>
    <xf numFmtId="213" fontId="5" fillId="0" borderId="122" xfId="0" applyNumberFormat="1" applyFont="1" applyBorder="1" applyAlignment="1">
      <alignment/>
    </xf>
    <xf numFmtId="213" fontId="5" fillId="0" borderId="97" xfId="0" applyNumberFormat="1" applyFont="1" applyBorder="1" applyAlignment="1">
      <alignment/>
    </xf>
    <xf numFmtId="213" fontId="5" fillId="0" borderId="102" xfId="0" applyNumberFormat="1" applyFont="1" applyBorder="1" applyAlignment="1">
      <alignment/>
    </xf>
    <xf numFmtId="213" fontId="5" fillId="0" borderId="99" xfId="0" applyNumberFormat="1" applyFont="1" applyBorder="1" applyAlignment="1">
      <alignment/>
    </xf>
    <xf numFmtId="213" fontId="5" fillId="0" borderId="122" xfId="0" applyNumberFormat="1" applyFont="1" applyBorder="1" applyAlignment="1">
      <alignment/>
    </xf>
    <xf numFmtId="213" fontId="5" fillId="0" borderId="97" xfId="0" applyNumberFormat="1" applyFont="1" applyBorder="1" applyAlignment="1">
      <alignment/>
    </xf>
    <xf numFmtId="213" fontId="5" fillId="0" borderId="102" xfId="0" applyNumberFormat="1" applyFont="1" applyBorder="1" applyAlignment="1">
      <alignment/>
    </xf>
    <xf numFmtId="213" fontId="5" fillId="0" borderId="123" xfId="0" applyNumberFormat="1" applyFont="1" applyBorder="1" applyAlignment="1">
      <alignment/>
    </xf>
    <xf numFmtId="213" fontId="5" fillId="0" borderId="103" xfId="0" applyNumberFormat="1" applyFont="1" applyBorder="1" applyAlignment="1">
      <alignment/>
    </xf>
    <xf numFmtId="213" fontId="5" fillId="0" borderId="44" xfId="0" applyNumberFormat="1" applyFont="1" applyBorder="1" applyAlignment="1">
      <alignment/>
    </xf>
    <xf numFmtId="213" fontId="5" fillId="0" borderId="104" xfId="0" applyNumberFormat="1" applyFont="1" applyBorder="1" applyAlignment="1">
      <alignment/>
    </xf>
    <xf numFmtId="213" fontId="5" fillId="0" borderId="44" xfId="0" applyNumberFormat="1" applyFont="1" applyBorder="1" applyAlignment="1">
      <alignment/>
    </xf>
    <xf numFmtId="213" fontId="5" fillId="0" borderId="92" xfId="0" applyNumberFormat="1" applyFont="1" applyBorder="1" applyAlignment="1">
      <alignment/>
    </xf>
    <xf numFmtId="213" fontId="5" fillId="0" borderId="47" xfId="0" applyNumberFormat="1" applyFont="1" applyBorder="1" applyAlignment="1">
      <alignment/>
    </xf>
    <xf numFmtId="213" fontId="5" fillId="0" borderId="91" xfId="0" applyNumberFormat="1" applyFont="1" applyBorder="1" applyAlignment="1">
      <alignment/>
    </xf>
    <xf numFmtId="213" fontId="5" fillId="0" borderId="56" xfId="0" applyNumberFormat="1" applyFont="1" applyFill="1" applyBorder="1" applyAlignment="1" applyProtection="1">
      <alignment vertical="center"/>
      <protection locked="0"/>
    </xf>
    <xf numFmtId="213" fontId="5" fillId="0" borderId="91" xfId="0" applyNumberFormat="1" applyFont="1" applyFill="1" applyBorder="1" applyAlignment="1" applyProtection="1">
      <alignment vertical="center"/>
      <protection locked="0"/>
    </xf>
    <xf numFmtId="213" fontId="5" fillId="0" borderId="162" xfId="0" applyNumberFormat="1" applyFont="1" applyFill="1" applyBorder="1" applyAlignment="1" applyProtection="1">
      <alignment vertical="center"/>
      <protection locked="0"/>
    </xf>
    <xf numFmtId="213" fontId="5" fillId="0" borderId="124" xfId="0" applyNumberFormat="1" applyFont="1" applyBorder="1" applyAlignment="1">
      <alignment/>
    </xf>
    <xf numFmtId="213" fontId="5" fillId="0" borderId="92" xfId="0" applyNumberFormat="1" applyFont="1" applyBorder="1" applyAlignment="1">
      <alignment/>
    </xf>
    <xf numFmtId="213" fontId="5" fillId="0" borderId="162" xfId="0" applyNumberFormat="1" applyFont="1" applyBorder="1" applyAlignment="1">
      <alignment/>
    </xf>
    <xf numFmtId="174" fontId="0" fillId="0" borderId="0" xfId="49" applyNumberFormat="1" applyAlignment="1">
      <alignment/>
    </xf>
    <xf numFmtId="201" fontId="4" fillId="33" borderId="163" xfId="0" applyNumberFormat="1" applyFont="1" applyFill="1" applyBorder="1" applyAlignment="1">
      <alignment horizontal="center" vertical="center" wrapText="1"/>
    </xf>
    <xf numFmtId="201" fontId="4" fillId="33" borderId="164" xfId="0" applyNumberFormat="1" applyFont="1" applyFill="1" applyBorder="1" applyAlignment="1">
      <alignment horizontal="center" vertical="center" wrapText="1"/>
    </xf>
    <xf numFmtId="201" fontId="4" fillId="33" borderId="57" xfId="0" applyNumberFormat="1" applyFont="1" applyFill="1" applyBorder="1" applyAlignment="1">
      <alignment horizontal="center" vertical="center" wrapText="1"/>
    </xf>
    <xf numFmtId="201" fontId="4" fillId="33" borderId="165" xfId="0" applyNumberFormat="1" applyFont="1" applyFill="1" applyBorder="1" applyAlignment="1">
      <alignment horizontal="center" vertical="center" wrapText="1"/>
    </xf>
    <xf numFmtId="201" fontId="5" fillId="33" borderId="166" xfId="0" applyNumberFormat="1" applyFont="1" applyFill="1" applyBorder="1" applyAlignment="1">
      <alignment horizontal="center" vertical="center" wrapText="1"/>
    </xf>
    <xf numFmtId="201" fontId="5" fillId="33" borderId="114" xfId="0" applyNumberFormat="1" applyFont="1" applyFill="1" applyBorder="1" applyAlignment="1">
      <alignment horizontal="center" vertical="center" wrapText="1"/>
    </xf>
    <xf numFmtId="201" fontId="5" fillId="33" borderId="125" xfId="0" applyNumberFormat="1" applyFont="1" applyFill="1" applyBorder="1" applyAlignment="1">
      <alignment horizontal="center" vertical="center" wrapText="1"/>
    </xf>
    <xf numFmtId="201" fontId="5" fillId="33" borderId="24" xfId="0" applyNumberFormat="1" applyFont="1" applyFill="1" applyBorder="1" applyAlignment="1">
      <alignment horizontal="center" vertical="center" wrapText="1"/>
    </xf>
    <xf numFmtId="201" fontId="5" fillId="33" borderId="167" xfId="0" applyNumberFormat="1" applyFont="1" applyFill="1" applyBorder="1" applyAlignment="1">
      <alignment horizontal="center" vertical="center" wrapText="1"/>
    </xf>
    <xf numFmtId="201" fontId="5" fillId="33" borderId="23" xfId="0" applyNumberFormat="1" applyFont="1" applyFill="1" applyBorder="1" applyAlignment="1">
      <alignment horizontal="center" vertical="center" wrapText="1"/>
    </xf>
    <xf numFmtId="201" fontId="4" fillId="33" borderId="168" xfId="0" applyNumberFormat="1" applyFont="1" applyFill="1" applyBorder="1" applyAlignment="1">
      <alignment horizontal="center" vertical="center" wrapText="1"/>
    </xf>
    <xf numFmtId="201" fontId="4" fillId="33" borderId="169" xfId="0" applyNumberFormat="1" applyFont="1" applyFill="1" applyBorder="1" applyAlignment="1">
      <alignment horizontal="center" vertical="center" wrapText="1"/>
    </xf>
    <xf numFmtId="201" fontId="4" fillId="33" borderId="0" xfId="0" applyNumberFormat="1" applyFont="1" applyFill="1" applyBorder="1" applyAlignment="1">
      <alignment horizontal="center" vertical="center" wrapText="1"/>
    </xf>
    <xf numFmtId="201" fontId="4" fillId="33" borderId="170" xfId="0" applyNumberFormat="1" applyFont="1" applyFill="1" applyBorder="1" applyAlignment="1">
      <alignment horizontal="center" vertical="center" wrapText="1"/>
    </xf>
    <xf numFmtId="201" fontId="5" fillId="33" borderId="171" xfId="0" applyNumberFormat="1" applyFont="1" applyFill="1" applyBorder="1" applyAlignment="1">
      <alignment horizontal="center" wrapText="1"/>
    </xf>
    <xf numFmtId="201" fontId="5" fillId="33" borderId="168" xfId="0" applyNumberFormat="1" applyFont="1" applyFill="1" applyBorder="1" applyAlignment="1">
      <alignment horizontal="center" wrapText="1"/>
    </xf>
    <xf numFmtId="201" fontId="5" fillId="33" borderId="106" xfId="0" applyNumberFormat="1" applyFont="1" applyFill="1" applyBorder="1" applyAlignment="1">
      <alignment horizontal="center" wrapText="1"/>
    </xf>
    <xf numFmtId="201" fontId="5" fillId="33" borderId="35" xfId="0" applyNumberFormat="1" applyFont="1" applyFill="1" applyBorder="1" applyAlignment="1">
      <alignment horizontal="center" wrapText="1"/>
    </xf>
    <xf numFmtId="201" fontId="5" fillId="33" borderId="0" xfId="0" applyNumberFormat="1" applyFont="1" applyFill="1" applyBorder="1" applyAlignment="1">
      <alignment horizontal="center" wrapText="1"/>
    </xf>
    <xf numFmtId="201" fontId="5" fillId="33" borderId="96" xfId="0" applyNumberFormat="1" applyFont="1" applyFill="1" applyBorder="1" applyAlignment="1">
      <alignment horizontal="center" wrapText="1"/>
    </xf>
    <xf numFmtId="201" fontId="5" fillId="33" borderId="172" xfId="0" applyNumberFormat="1" applyFont="1" applyFill="1" applyBorder="1" applyAlignment="1">
      <alignment horizontal="center" wrapText="1"/>
    </xf>
    <xf numFmtId="201" fontId="5" fillId="33" borderId="30" xfId="0" applyNumberFormat="1" applyFont="1" applyFill="1" applyBorder="1" applyAlignment="1">
      <alignment horizontal="center" wrapText="1"/>
    </xf>
    <xf numFmtId="201" fontId="5" fillId="33" borderId="173" xfId="0" applyNumberFormat="1" applyFont="1" applyFill="1" applyBorder="1" applyAlignment="1">
      <alignment horizontal="center" wrapText="1"/>
    </xf>
    <xf numFmtId="201" fontId="5" fillId="33" borderId="166" xfId="0" applyNumberFormat="1" applyFont="1" applyFill="1" applyBorder="1" applyAlignment="1">
      <alignment horizontal="center" vertical="center"/>
    </xf>
    <xf numFmtId="201" fontId="5" fillId="33" borderId="114" xfId="0" applyNumberFormat="1" applyFont="1" applyFill="1" applyBorder="1" applyAlignment="1">
      <alignment horizontal="center" vertical="center"/>
    </xf>
    <xf numFmtId="201" fontId="5" fillId="33" borderId="174" xfId="0" applyNumberFormat="1" applyFont="1" applyFill="1" applyBorder="1" applyAlignment="1">
      <alignment horizontal="center" vertical="center" wrapText="1"/>
    </xf>
    <xf numFmtId="201" fontId="5" fillId="33" borderId="175" xfId="0" applyNumberFormat="1" applyFont="1" applyFill="1" applyBorder="1" applyAlignment="1">
      <alignment horizontal="center" vertical="center"/>
    </xf>
    <xf numFmtId="201" fontId="5" fillId="33" borderId="127" xfId="0" applyNumberFormat="1" applyFont="1" applyFill="1" applyBorder="1" applyAlignment="1">
      <alignment horizontal="center" vertical="center" wrapText="1"/>
    </xf>
    <xf numFmtId="201" fontId="5" fillId="33" borderId="176" xfId="0" applyNumberFormat="1" applyFont="1" applyFill="1" applyBorder="1" applyAlignment="1">
      <alignment horizontal="center" vertical="center" wrapText="1"/>
    </xf>
    <xf numFmtId="201" fontId="5" fillId="33" borderId="177" xfId="0" applyNumberFormat="1" applyFont="1" applyFill="1" applyBorder="1" applyAlignment="1">
      <alignment horizontal="center" vertical="center"/>
    </xf>
    <xf numFmtId="201" fontId="5" fillId="33" borderId="178" xfId="0" applyNumberFormat="1" applyFont="1" applyFill="1" applyBorder="1" applyAlignment="1">
      <alignment horizontal="center" vertical="center"/>
    </xf>
    <xf numFmtId="201" fontId="5" fillId="33" borderId="23" xfId="0" applyNumberFormat="1" applyFont="1" applyFill="1" applyBorder="1" applyAlignment="1">
      <alignment horizontal="center" vertical="center"/>
    </xf>
    <xf numFmtId="201" fontId="5" fillId="33" borderId="179" xfId="0" applyNumberFormat="1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201" fontId="4" fillId="33" borderId="11" xfId="0" applyNumberFormat="1" applyFont="1" applyFill="1" applyBorder="1" applyAlignment="1">
      <alignment horizontal="center" vertical="center" wrapText="1"/>
    </xf>
    <xf numFmtId="201" fontId="4" fillId="33" borderId="113" xfId="0" applyNumberFormat="1" applyFont="1" applyFill="1" applyBorder="1" applyAlignment="1">
      <alignment horizontal="center" vertical="center" wrapText="1"/>
    </xf>
    <xf numFmtId="201" fontId="5" fillId="33" borderId="180" xfId="0" applyNumberFormat="1" applyFont="1" applyFill="1" applyBorder="1" applyAlignment="1">
      <alignment horizontal="center" vertical="center"/>
    </xf>
    <xf numFmtId="201" fontId="5" fillId="33" borderId="181" xfId="0" applyNumberFormat="1" applyFont="1" applyFill="1" applyBorder="1" applyAlignment="1">
      <alignment horizontal="center" vertical="center"/>
    </xf>
    <xf numFmtId="201" fontId="4" fillId="33" borderId="182" xfId="0" applyNumberFormat="1" applyFont="1" applyFill="1" applyBorder="1" applyAlignment="1">
      <alignment horizontal="center" vertical="center" wrapText="1"/>
    </xf>
    <xf numFmtId="201" fontId="4" fillId="33" borderId="183" xfId="0" applyNumberFormat="1" applyFont="1" applyFill="1" applyBorder="1" applyAlignment="1">
      <alignment horizontal="center" vertical="center" wrapText="1"/>
    </xf>
    <xf numFmtId="201" fontId="6" fillId="33" borderId="184" xfId="0" applyNumberFormat="1" applyFont="1" applyFill="1" applyBorder="1" applyAlignment="1">
      <alignment vertical="center" textRotation="90"/>
    </xf>
    <xf numFmtId="201" fontId="6" fillId="33" borderId="185" xfId="0" applyNumberFormat="1" applyFont="1" applyFill="1" applyBorder="1" applyAlignment="1">
      <alignment vertical="center" textRotation="90"/>
    </xf>
    <xf numFmtId="201" fontId="6" fillId="33" borderId="186" xfId="0" applyNumberFormat="1" applyFont="1" applyFill="1" applyBorder="1" applyAlignment="1">
      <alignment vertical="center" textRotation="90"/>
    </xf>
    <xf numFmtId="201" fontId="4" fillId="0" borderId="0" xfId="0" applyNumberFormat="1" applyFont="1" applyAlignment="1" quotePrefix="1">
      <alignment horizontal="left" vertical="center" wrapText="1"/>
    </xf>
    <xf numFmtId="201" fontId="4" fillId="0" borderId="0" xfId="0" applyNumberFormat="1" applyFont="1" applyAlignment="1">
      <alignment vertical="center" wrapText="1"/>
    </xf>
    <xf numFmtId="201" fontId="4" fillId="33" borderId="187" xfId="0" applyNumberFormat="1" applyFont="1" applyFill="1" applyBorder="1" applyAlignment="1">
      <alignment horizontal="center" vertical="center" wrapText="1"/>
    </xf>
    <xf numFmtId="201" fontId="4" fillId="33" borderId="188" xfId="0" applyNumberFormat="1" applyFont="1" applyFill="1" applyBorder="1" applyAlignment="1">
      <alignment horizontal="center" vertical="center" wrapText="1"/>
    </xf>
    <xf numFmtId="201" fontId="4" fillId="33" borderId="189" xfId="0" applyNumberFormat="1" applyFont="1" applyFill="1" applyBorder="1" applyAlignment="1">
      <alignment horizontal="center" vertical="center" wrapText="1"/>
    </xf>
    <xf numFmtId="201" fontId="4" fillId="33" borderId="58" xfId="0" applyNumberFormat="1" applyFont="1" applyFill="1" applyBorder="1" applyAlignment="1">
      <alignment horizontal="center" vertical="center" wrapText="1"/>
    </xf>
    <xf numFmtId="201" fontId="5" fillId="33" borderId="190" xfId="0" applyNumberFormat="1" applyFont="1" applyFill="1" applyBorder="1" applyAlignment="1">
      <alignment horizontal="left" vertical="center"/>
    </xf>
    <xf numFmtId="201" fontId="5" fillId="33" borderId="191" xfId="0" applyNumberFormat="1" applyFont="1" applyFill="1" applyBorder="1" applyAlignment="1">
      <alignment horizontal="left" vertical="center"/>
    </xf>
    <xf numFmtId="201" fontId="5" fillId="33" borderId="35" xfId="0" applyNumberFormat="1" applyFont="1" applyFill="1" applyBorder="1" applyAlignment="1">
      <alignment horizontal="left" vertical="center"/>
    </xf>
    <xf numFmtId="201" fontId="5" fillId="33" borderId="0" xfId="0" applyNumberFormat="1" applyFont="1" applyFill="1" applyBorder="1" applyAlignment="1">
      <alignment horizontal="left" vertical="center"/>
    </xf>
    <xf numFmtId="201" fontId="5" fillId="33" borderId="45" xfId="0" applyNumberFormat="1" applyFont="1" applyFill="1" applyBorder="1" applyAlignment="1">
      <alignment horizontal="left" vertical="center"/>
    </xf>
    <xf numFmtId="201" fontId="5" fillId="33" borderId="192" xfId="0" applyNumberFormat="1" applyFont="1" applyFill="1" applyBorder="1" applyAlignment="1">
      <alignment horizontal="left" vertical="center"/>
    </xf>
    <xf numFmtId="201" fontId="5" fillId="33" borderId="163" xfId="0" applyNumberFormat="1" applyFont="1" applyFill="1" applyBorder="1" applyAlignment="1">
      <alignment horizontal="left" vertical="center"/>
    </xf>
    <xf numFmtId="201" fontId="5" fillId="33" borderId="168" xfId="0" applyNumberFormat="1" applyFont="1" applyFill="1" applyBorder="1" applyAlignment="1">
      <alignment horizontal="left" vertical="center"/>
    </xf>
    <xf numFmtId="201" fontId="5" fillId="33" borderId="108" xfId="0" applyNumberFormat="1" applyFont="1" applyFill="1" applyBorder="1" applyAlignment="1">
      <alignment horizontal="left" vertical="center"/>
    </xf>
    <xf numFmtId="201" fontId="5" fillId="33" borderId="57" xfId="0" applyNumberFormat="1" applyFont="1" applyFill="1" applyBorder="1" applyAlignment="1">
      <alignment horizontal="left" vertical="center"/>
    </xf>
    <xf numFmtId="201" fontId="5" fillId="33" borderId="58" xfId="0" applyNumberFormat="1" applyFont="1" applyFill="1" applyBorder="1" applyAlignment="1">
      <alignment horizontal="left" vertical="center"/>
    </xf>
    <xf numFmtId="201" fontId="5" fillId="33" borderId="193" xfId="0" applyNumberFormat="1" applyFont="1" applyFill="1" applyBorder="1" applyAlignment="1">
      <alignment horizontal="left" vertical="center"/>
    </xf>
    <xf numFmtId="201" fontId="5" fillId="33" borderId="194" xfId="0" applyNumberFormat="1" applyFont="1" applyFill="1" applyBorder="1" applyAlignment="1">
      <alignment horizontal="left" vertical="center"/>
    </xf>
    <xf numFmtId="201" fontId="5" fillId="33" borderId="195" xfId="0" applyNumberFormat="1" applyFont="1" applyFill="1" applyBorder="1" applyAlignment="1">
      <alignment horizontal="center" vertical="center"/>
    </xf>
    <xf numFmtId="201" fontId="5" fillId="33" borderId="0" xfId="0" applyNumberFormat="1" applyFont="1" applyFill="1" applyBorder="1" applyAlignment="1">
      <alignment horizontal="center" vertical="center"/>
    </xf>
    <xf numFmtId="201" fontId="5" fillId="33" borderId="192" xfId="0" applyNumberFormat="1" applyFont="1" applyFill="1" applyBorder="1" applyAlignment="1">
      <alignment horizontal="center" vertical="center"/>
    </xf>
    <xf numFmtId="201" fontId="5" fillId="33" borderId="171" xfId="0" applyNumberFormat="1" applyFont="1" applyFill="1" applyBorder="1" applyAlignment="1">
      <alignment wrapText="1"/>
    </xf>
    <xf numFmtId="201" fontId="5" fillId="33" borderId="168" xfId="0" applyNumberFormat="1" applyFont="1" applyFill="1" applyBorder="1" applyAlignment="1">
      <alignment wrapText="1"/>
    </xf>
    <xf numFmtId="201" fontId="5" fillId="33" borderId="106" xfId="0" applyNumberFormat="1" applyFont="1" applyFill="1" applyBorder="1" applyAlignment="1">
      <alignment wrapText="1"/>
    </xf>
    <xf numFmtId="201" fontId="5" fillId="33" borderId="35" xfId="0" applyNumberFormat="1" applyFont="1" applyFill="1" applyBorder="1" applyAlignment="1">
      <alignment wrapText="1"/>
    </xf>
    <xf numFmtId="201" fontId="5" fillId="33" borderId="0" xfId="0" applyNumberFormat="1" applyFont="1" applyFill="1" applyBorder="1" applyAlignment="1">
      <alignment wrapText="1"/>
    </xf>
    <xf numFmtId="201" fontId="5" fillId="33" borderId="96" xfId="0" applyNumberFormat="1" applyFont="1" applyFill="1" applyBorder="1" applyAlignment="1">
      <alignment wrapText="1"/>
    </xf>
    <xf numFmtId="201" fontId="5" fillId="33" borderId="172" xfId="0" applyNumberFormat="1" applyFont="1" applyFill="1" applyBorder="1" applyAlignment="1">
      <alignment wrapText="1"/>
    </xf>
    <xf numFmtId="201" fontId="5" fillId="33" borderId="30" xfId="0" applyNumberFormat="1" applyFont="1" applyFill="1" applyBorder="1" applyAlignment="1">
      <alignment wrapText="1"/>
    </xf>
    <xf numFmtId="201" fontId="5" fillId="33" borderId="173" xfId="0" applyNumberFormat="1" applyFont="1" applyFill="1" applyBorder="1" applyAlignment="1">
      <alignment wrapText="1"/>
    </xf>
    <xf numFmtId="201" fontId="4" fillId="33" borderId="10" xfId="0" applyNumberFormat="1" applyFont="1" applyFill="1" applyBorder="1" applyAlignment="1" quotePrefix="1">
      <alignment horizontal="center" vertical="center" wrapText="1"/>
    </xf>
    <xf numFmtId="201" fontId="4" fillId="33" borderId="11" xfId="0" applyNumberFormat="1" applyFont="1" applyFill="1" applyBorder="1" applyAlignment="1" quotePrefix="1">
      <alignment horizontal="center" vertical="center" wrapText="1"/>
    </xf>
    <xf numFmtId="203" fontId="4" fillId="33" borderId="10" xfId="0" applyNumberFormat="1" applyFont="1" applyFill="1" applyBorder="1" applyAlignment="1" quotePrefix="1">
      <alignment horizontal="center" vertical="center" wrapText="1"/>
    </xf>
    <xf numFmtId="203" fontId="4" fillId="33" borderId="196" xfId="0" applyNumberFormat="1" applyFont="1" applyFill="1" applyBorder="1" applyAlignment="1">
      <alignment horizontal="center" vertical="center" wrapText="1"/>
    </xf>
    <xf numFmtId="201" fontId="5" fillId="33" borderId="116" xfId="0" applyNumberFormat="1" applyFont="1" applyFill="1" applyBorder="1" applyAlignment="1">
      <alignment horizontal="center" vertical="center"/>
    </xf>
    <xf numFmtId="201" fontId="5" fillId="33" borderId="197" xfId="0" applyNumberFormat="1" applyFont="1" applyFill="1" applyBorder="1" applyAlignment="1">
      <alignment horizontal="center" vertical="center"/>
    </xf>
    <xf numFmtId="203" fontId="5" fillId="33" borderId="166" xfId="0" applyNumberFormat="1" applyFont="1" applyFill="1" applyBorder="1" applyAlignment="1">
      <alignment horizontal="center" vertical="center"/>
    </xf>
    <xf numFmtId="203" fontId="5" fillId="33" borderId="114" xfId="0" applyNumberFormat="1" applyFont="1" applyFill="1" applyBorder="1" applyAlignment="1">
      <alignment horizontal="center" vertical="center"/>
    </xf>
    <xf numFmtId="203" fontId="5" fillId="33" borderId="125" xfId="0" applyNumberFormat="1" applyFont="1" applyFill="1" applyBorder="1" applyAlignment="1">
      <alignment horizontal="center" vertical="center" wrapText="1"/>
    </xf>
    <xf numFmtId="203" fontId="5" fillId="33" borderId="24" xfId="0" applyNumberFormat="1" applyFont="1" applyFill="1" applyBorder="1" applyAlignment="1">
      <alignment horizontal="center" vertical="center"/>
    </xf>
    <xf numFmtId="201" fontId="4" fillId="33" borderId="198" xfId="0" applyNumberFormat="1" applyFont="1" applyFill="1" applyBorder="1" applyAlignment="1" quotePrefix="1">
      <alignment horizontal="center" vertical="center" wrapText="1"/>
    </xf>
    <xf numFmtId="203" fontId="5" fillId="33" borderId="116" xfId="0" applyNumberFormat="1" applyFont="1" applyFill="1" applyBorder="1" applyAlignment="1">
      <alignment horizontal="center" vertical="center"/>
    </xf>
    <xf numFmtId="201" fontId="4" fillId="33" borderId="10" xfId="0" applyFont="1" applyFill="1" applyBorder="1" applyAlignment="1" quotePrefix="1">
      <alignment horizontal="center" vertical="center" wrapText="1"/>
    </xf>
    <xf numFmtId="201" fontId="4" fillId="33" borderId="113" xfId="0" applyFont="1" applyFill="1" applyBorder="1" applyAlignment="1">
      <alignment horizontal="center" vertical="center" wrapText="1"/>
    </xf>
    <xf numFmtId="201" fontId="4" fillId="33" borderId="198" xfId="0" applyFont="1" applyFill="1" applyBorder="1" applyAlignment="1" quotePrefix="1">
      <alignment horizontal="center" vertical="center" wrapText="1"/>
    </xf>
    <xf numFmtId="201" fontId="4" fillId="33" borderId="11" xfId="0" applyFont="1" applyFill="1" applyBorder="1" applyAlignment="1">
      <alignment horizontal="center" vertical="center" wrapText="1"/>
    </xf>
    <xf numFmtId="201" fontId="5" fillId="33" borderId="175" xfId="0" applyNumberFormat="1" applyFont="1" applyFill="1" applyBorder="1" applyAlignment="1">
      <alignment horizontal="center" vertical="center" wrapText="1"/>
    </xf>
    <xf numFmtId="203" fontId="5" fillId="33" borderId="24" xfId="0" applyNumberFormat="1" applyFont="1" applyFill="1" applyBorder="1" applyAlignment="1">
      <alignment horizontal="center" vertical="center" wrapText="1"/>
    </xf>
    <xf numFmtId="201" fontId="4" fillId="33" borderId="163" xfId="0" applyFont="1" applyFill="1" applyBorder="1" applyAlignment="1">
      <alignment horizontal="center" vertical="center" wrapText="1"/>
    </xf>
    <xf numFmtId="201" fontId="4" fillId="33" borderId="164" xfId="0" applyFont="1" applyFill="1" applyBorder="1" applyAlignment="1">
      <alignment horizontal="center" vertical="center" wrapText="1"/>
    </xf>
    <xf numFmtId="201" fontId="4" fillId="33" borderId="57" xfId="0" applyFont="1" applyFill="1" applyBorder="1" applyAlignment="1">
      <alignment horizontal="center" vertical="center" wrapText="1"/>
    </xf>
    <xf numFmtId="201" fontId="4" fillId="33" borderId="165" xfId="0" applyFont="1" applyFill="1" applyBorder="1" applyAlignment="1">
      <alignment horizontal="center" vertical="center" wrapText="1"/>
    </xf>
    <xf numFmtId="201" fontId="6" fillId="33" borderId="199" xfId="0" applyNumberFormat="1" applyFont="1" applyFill="1" applyBorder="1" applyAlignment="1">
      <alignment horizontal="center" vertical="center" textRotation="90" wrapText="1"/>
    </xf>
    <xf numFmtId="201" fontId="6" fillId="33" borderId="200" xfId="0" applyNumberFormat="1" applyFont="1" applyFill="1" applyBorder="1" applyAlignment="1">
      <alignment horizontal="center" vertical="center" textRotation="90" wrapText="1"/>
    </xf>
    <xf numFmtId="201" fontId="11" fillId="0" borderId="168" xfId="0" applyFont="1" applyBorder="1" applyAlignment="1" quotePrefix="1">
      <alignment horizontal="left" vertical="center" wrapText="1"/>
    </xf>
    <xf numFmtId="201" fontId="4" fillId="33" borderId="201" xfId="0" applyFont="1" applyFill="1" applyBorder="1" applyAlignment="1">
      <alignment horizontal="center" vertical="center" wrapText="1"/>
    </xf>
    <xf numFmtId="201" fontId="4" fillId="33" borderId="196" xfId="0" applyFont="1" applyFill="1" applyBorder="1" applyAlignment="1">
      <alignment horizontal="center" vertical="center" wrapText="1"/>
    </xf>
    <xf numFmtId="201" fontId="5" fillId="33" borderId="202" xfId="0" applyFont="1" applyFill="1" applyBorder="1" applyAlignment="1">
      <alignment horizontal="center" vertical="center"/>
    </xf>
    <xf numFmtId="201" fontId="5" fillId="33" borderId="203" xfId="0" applyFont="1" applyFill="1" applyBorder="1" applyAlignment="1">
      <alignment horizontal="center" vertical="center"/>
    </xf>
    <xf numFmtId="201" fontId="5" fillId="33" borderId="166" xfId="0" applyFont="1" applyFill="1" applyBorder="1" applyAlignment="1">
      <alignment horizontal="center" vertical="center"/>
    </xf>
    <xf numFmtId="201" fontId="5" fillId="0" borderId="114" xfId="0" applyFont="1" applyBorder="1" applyAlignment="1">
      <alignment horizontal="center" vertical="center"/>
    </xf>
    <xf numFmtId="201" fontId="5" fillId="33" borderId="125" xfId="0" applyFont="1" applyFill="1" applyBorder="1" applyAlignment="1">
      <alignment horizontal="center" vertical="center"/>
    </xf>
    <xf numFmtId="201" fontId="5" fillId="0" borderId="24" xfId="0" applyFont="1" applyBorder="1" applyAlignment="1">
      <alignment horizontal="center" vertical="center"/>
    </xf>
    <xf numFmtId="201" fontId="5" fillId="33" borderId="180" xfId="0" applyFont="1" applyFill="1" applyBorder="1" applyAlignment="1">
      <alignment horizontal="center" vertical="center"/>
    </xf>
    <xf numFmtId="201" fontId="5" fillId="33" borderId="181" xfId="0" applyFont="1" applyFill="1" applyBorder="1" applyAlignment="1">
      <alignment horizontal="center" vertical="center"/>
    </xf>
    <xf numFmtId="201" fontId="5" fillId="33" borderId="24" xfId="0" applyFont="1" applyFill="1" applyBorder="1" applyAlignment="1">
      <alignment horizontal="center" vertical="center"/>
    </xf>
    <xf numFmtId="201" fontId="5" fillId="0" borderId="181" xfId="0" applyFont="1" applyBorder="1" applyAlignment="1">
      <alignment horizontal="center" vertical="center"/>
    </xf>
    <xf numFmtId="201" fontId="4" fillId="33" borderId="171" xfId="0" applyFont="1" applyFill="1" applyBorder="1" applyAlignment="1">
      <alignment horizontal="center" vertical="center" wrapText="1"/>
    </xf>
    <xf numFmtId="201" fontId="4" fillId="33" borderId="168" xfId="0" applyFont="1" applyFill="1" applyBorder="1" applyAlignment="1">
      <alignment horizontal="center" vertical="center" wrapText="1"/>
    </xf>
    <xf numFmtId="201" fontId="4" fillId="33" borderId="106" xfId="0" applyFont="1" applyFill="1" applyBorder="1" applyAlignment="1">
      <alignment horizontal="center" vertical="center" wrapText="1"/>
    </xf>
    <xf numFmtId="201" fontId="4" fillId="33" borderId="35" xfId="0" applyFont="1" applyFill="1" applyBorder="1" applyAlignment="1">
      <alignment horizontal="center" vertical="center" wrapText="1"/>
    </xf>
    <xf numFmtId="201" fontId="4" fillId="33" borderId="0" xfId="0" applyFont="1" applyFill="1" applyBorder="1" applyAlignment="1">
      <alignment horizontal="center" vertical="center" wrapText="1"/>
    </xf>
    <xf numFmtId="201" fontId="4" fillId="33" borderId="96" xfId="0" applyFont="1" applyFill="1" applyBorder="1" applyAlignment="1">
      <alignment horizontal="center" vertical="center" wrapText="1"/>
    </xf>
    <xf numFmtId="201" fontId="4" fillId="33" borderId="172" xfId="0" applyFont="1" applyFill="1" applyBorder="1" applyAlignment="1">
      <alignment horizontal="center" vertical="center" wrapText="1"/>
    </xf>
    <xf numFmtId="201" fontId="4" fillId="33" borderId="30" xfId="0" applyFont="1" applyFill="1" applyBorder="1" applyAlignment="1">
      <alignment horizontal="center" vertical="center" wrapText="1"/>
    </xf>
    <xf numFmtId="201" fontId="4" fillId="33" borderId="173" xfId="0" applyFont="1" applyFill="1" applyBorder="1" applyAlignment="1">
      <alignment horizontal="center" vertical="center" wrapText="1"/>
    </xf>
    <xf numFmtId="201" fontId="5" fillId="33" borderId="198" xfId="0" applyFont="1" applyFill="1" applyBorder="1" applyAlignment="1">
      <alignment horizontal="center" vertical="center" wrapText="1"/>
    </xf>
    <xf numFmtId="201" fontId="5" fillId="33" borderId="11" xfId="0" applyFont="1" applyFill="1" applyBorder="1" applyAlignment="1">
      <alignment horizontal="center" vertical="center" wrapText="1"/>
    </xf>
    <xf numFmtId="201" fontId="5" fillId="0" borderId="11" xfId="0" applyFont="1" applyBorder="1" applyAlignment="1">
      <alignment horizontal="center" vertical="center" wrapText="1"/>
    </xf>
    <xf numFmtId="201" fontId="5" fillId="33" borderId="201" xfId="0" applyFont="1" applyFill="1" applyBorder="1" applyAlignment="1">
      <alignment horizontal="center" vertical="center" wrapText="1"/>
    </xf>
    <xf numFmtId="201" fontId="5" fillId="0" borderId="196" xfId="0" applyFont="1" applyBorder="1" applyAlignment="1">
      <alignment horizontal="center" vertical="center" wrapText="1"/>
    </xf>
    <xf numFmtId="201" fontId="5" fillId="33" borderId="204" xfId="0" applyFont="1" applyFill="1" applyBorder="1" applyAlignment="1">
      <alignment horizontal="center" vertical="center"/>
    </xf>
    <xf numFmtId="201" fontId="5" fillId="33" borderId="189" xfId="0" applyFont="1" applyFill="1" applyBorder="1" applyAlignment="1">
      <alignment horizontal="center" vertical="center"/>
    </xf>
    <xf numFmtId="201" fontId="5" fillId="33" borderId="114" xfId="0" applyFont="1" applyFill="1" applyBorder="1" applyAlignment="1">
      <alignment horizontal="center" vertical="center"/>
    </xf>
    <xf numFmtId="201" fontId="4" fillId="0" borderId="0" xfId="0" applyFont="1" applyAlignment="1">
      <alignment wrapText="1"/>
    </xf>
    <xf numFmtId="201" fontId="4" fillId="33" borderId="168" xfId="0" applyNumberFormat="1" applyFont="1" applyFill="1" applyBorder="1" applyAlignment="1" quotePrefix="1">
      <alignment horizontal="center" vertical="center" wrapText="1"/>
    </xf>
    <xf numFmtId="201" fontId="5" fillId="33" borderId="180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0" borderId="197" xfId="0" applyNumberFormat="1" applyFont="1" applyBorder="1" applyAlignment="1" applyProtection="1">
      <alignment horizontal="center" vertical="center" textRotation="90" wrapText="1"/>
      <protection locked="0"/>
    </xf>
    <xf numFmtId="201" fontId="5" fillId="0" borderId="205" xfId="0" applyNumberFormat="1" applyFont="1" applyBorder="1" applyAlignment="1" applyProtection="1">
      <alignment horizontal="center" vertical="center" textRotation="90" wrapText="1"/>
      <protection locked="0"/>
    </xf>
    <xf numFmtId="201" fontId="5" fillId="33" borderId="197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33" borderId="205" xfId="0" applyNumberFormat="1" applyFont="1" applyFill="1" applyBorder="1" applyAlignment="1" applyProtection="1">
      <alignment horizontal="center" vertical="center" textRotation="90" wrapText="1"/>
      <protection locked="0"/>
    </xf>
    <xf numFmtId="201" fontId="4" fillId="0" borderId="0" xfId="0" applyFont="1" applyAlignment="1" quotePrefix="1">
      <alignment horizontal="left" vertical="center" wrapText="1"/>
    </xf>
    <xf numFmtId="201" fontId="4" fillId="0" borderId="0" xfId="0" applyFont="1" applyAlignment="1">
      <alignment vertical="center"/>
    </xf>
    <xf numFmtId="201" fontId="5" fillId="33" borderId="171" xfId="0" applyFont="1" applyFill="1" applyBorder="1" applyAlignment="1">
      <alignment horizontal="center" wrapText="1"/>
    </xf>
    <xf numFmtId="201" fontId="5" fillId="33" borderId="168" xfId="0" applyFont="1" applyFill="1" applyBorder="1" applyAlignment="1">
      <alignment horizontal="center" wrapText="1"/>
    </xf>
    <xf numFmtId="201" fontId="5" fillId="33" borderId="106" xfId="0" applyFont="1" applyFill="1" applyBorder="1" applyAlignment="1">
      <alignment horizontal="center" wrapText="1"/>
    </xf>
    <xf numFmtId="201" fontId="5" fillId="33" borderId="35" xfId="0" applyFont="1" applyFill="1" applyBorder="1" applyAlignment="1">
      <alignment horizontal="center" wrapText="1"/>
    </xf>
    <xf numFmtId="201" fontId="5" fillId="33" borderId="0" xfId="0" applyFont="1" applyFill="1" applyBorder="1" applyAlignment="1">
      <alignment horizontal="center" wrapText="1"/>
    </xf>
    <xf numFmtId="201" fontId="5" fillId="33" borderId="96" xfId="0" applyFont="1" applyFill="1" applyBorder="1" applyAlignment="1">
      <alignment horizontal="center" wrapText="1"/>
    </xf>
    <xf numFmtId="201" fontId="5" fillId="33" borderId="31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180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35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197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45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205" xfId="0" applyFont="1" applyFill="1" applyBorder="1" applyAlignment="1" applyProtection="1">
      <alignment horizontal="center" vertical="center" textRotation="90" wrapText="1"/>
      <protection locked="0"/>
    </xf>
    <xf numFmtId="204" fontId="4" fillId="33" borderId="10" xfId="0" applyNumberFormat="1" applyFont="1" applyFill="1" applyBorder="1" applyAlignment="1" quotePrefix="1">
      <alignment horizontal="center" vertical="center" wrapText="1"/>
    </xf>
    <xf numFmtId="204" fontId="4" fillId="33" borderId="196" xfId="0" applyNumberFormat="1" applyFont="1" applyFill="1" applyBorder="1" applyAlignment="1">
      <alignment horizontal="center" vertical="center" wrapText="1"/>
    </xf>
    <xf numFmtId="204" fontId="5" fillId="33" borderId="166" xfId="0" applyNumberFormat="1" applyFont="1" applyFill="1" applyBorder="1" applyAlignment="1">
      <alignment horizontal="center" vertical="center"/>
    </xf>
    <xf numFmtId="204" fontId="5" fillId="33" borderId="114" xfId="0" applyNumberFormat="1" applyFont="1" applyFill="1" applyBorder="1" applyAlignment="1">
      <alignment horizontal="center" vertical="center"/>
    </xf>
    <xf numFmtId="204" fontId="5" fillId="33" borderId="125" xfId="0" applyNumberFormat="1" applyFont="1" applyFill="1" applyBorder="1" applyAlignment="1">
      <alignment horizontal="center" vertical="center" wrapText="1"/>
    </xf>
    <xf numFmtId="204" fontId="5" fillId="33" borderId="24" xfId="0" applyNumberFormat="1" applyFont="1" applyFill="1" applyBorder="1" applyAlignment="1">
      <alignment horizontal="center" vertical="center"/>
    </xf>
    <xf numFmtId="201" fontId="5" fillId="33" borderId="171" xfId="0" applyFont="1" applyFill="1" applyBorder="1" applyAlignment="1">
      <alignment wrapText="1"/>
    </xf>
    <xf numFmtId="201" fontId="5" fillId="33" borderId="168" xfId="0" applyFont="1" applyFill="1" applyBorder="1" applyAlignment="1">
      <alignment wrapText="1"/>
    </xf>
    <xf numFmtId="201" fontId="5" fillId="33" borderId="106" xfId="0" applyFont="1" applyFill="1" applyBorder="1" applyAlignment="1">
      <alignment wrapText="1"/>
    </xf>
    <xf numFmtId="201" fontId="5" fillId="33" borderId="35" xfId="0" applyFont="1" applyFill="1" applyBorder="1" applyAlignment="1">
      <alignment wrapText="1"/>
    </xf>
    <xf numFmtId="201" fontId="5" fillId="33" borderId="0" xfId="0" applyFont="1" applyFill="1" applyBorder="1" applyAlignment="1">
      <alignment wrapText="1"/>
    </xf>
    <xf numFmtId="201" fontId="5" fillId="33" borderId="96" xfId="0" applyFont="1" applyFill="1" applyBorder="1" applyAlignment="1">
      <alignment wrapText="1"/>
    </xf>
    <xf numFmtId="201" fontId="5" fillId="33" borderId="172" xfId="0" applyFont="1" applyFill="1" applyBorder="1" applyAlignment="1">
      <alignment wrapText="1"/>
    </xf>
    <xf numFmtId="201" fontId="5" fillId="33" borderId="30" xfId="0" applyFont="1" applyFill="1" applyBorder="1" applyAlignment="1">
      <alignment wrapText="1"/>
    </xf>
    <xf numFmtId="201" fontId="5" fillId="33" borderId="173" xfId="0" applyFont="1" applyFill="1" applyBorder="1" applyAlignment="1">
      <alignment wrapText="1"/>
    </xf>
    <xf numFmtId="201" fontId="4" fillId="33" borderId="198" xfId="0" applyFont="1" applyFill="1" applyBorder="1" applyAlignment="1">
      <alignment horizontal="center" vertical="center" wrapText="1"/>
    </xf>
    <xf numFmtId="201" fontId="4" fillId="33" borderId="10" xfId="0" applyFont="1" applyFill="1" applyBorder="1" applyAlignment="1">
      <alignment horizontal="center" vertical="center" wrapText="1"/>
    </xf>
    <xf numFmtId="201" fontId="5" fillId="33" borderId="14" xfId="0" applyFont="1" applyFill="1" applyBorder="1" applyAlignment="1">
      <alignment horizontal="center" vertical="center"/>
    </xf>
    <xf numFmtId="201" fontId="5" fillId="0" borderId="66" xfId="0" applyFont="1" applyBorder="1" applyAlignment="1">
      <alignment horizontal="center"/>
    </xf>
    <xf numFmtId="201" fontId="5" fillId="33" borderId="206" xfId="0" applyFont="1" applyFill="1" applyBorder="1" applyAlignment="1">
      <alignment horizontal="center" vertical="center"/>
    </xf>
    <xf numFmtId="201" fontId="5" fillId="33" borderId="207" xfId="0" applyFont="1" applyFill="1" applyBorder="1" applyAlignment="1">
      <alignment horizontal="center" vertical="center"/>
    </xf>
    <xf numFmtId="201" fontId="5" fillId="33" borderId="13" xfId="0" applyFont="1" applyFill="1" applyBorder="1" applyAlignment="1">
      <alignment horizontal="center"/>
    </xf>
    <xf numFmtId="201" fontId="5" fillId="33" borderId="180" xfId="0" applyFont="1" applyFill="1" applyBorder="1" applyAlignment="1">
      <alignment horizontal="center" vertical="center" textRotation="90" wrapText="1"/>
    </xf>
    <xf numFmtId="201" fontId="5" fillId="33" borderId="197" xfId="0" applyFont="1" applyFill="1" applyBorder="1" applyAlignment="1">
      <alignment horizontal="center" vertical="center" textRotation="90" wrapText="1"/>
    </xf>
    <xf numFmtId="201" fontId="5" fillId="33" borderId="205" xfId="0" applyFont="1" applyFill="1" applyBorder="1" applyAlignment="1">
      <alignment horizontal="center" vertical="center" textRotation="90" wrapText="1"/>
    </xf>
    <xf numFmtId="201" fontId="5" fillId="0" borderId="208" xfId="0" applyFont="1" applyBorder="1" applyAlignment="1">
      <alignment horizontal="center"/>
    </xf>
    <xf numFmtId="201" fontId="5" fillId="0" borderId="197" xfId="0" applyFont="1" applyBorder="1" applyAlignment="1">
      <alignment horizontal="center" vertical="center" textRotation="90" wrapText="1"/>
    </xf>
    <xf numFmtId="201" fontId="5" fillId="0" borderId="205" xfId="0" applyFont="1" applyBorder="1" applyAlignment="1">
      <alignment horizontal="center" vertical="center" textRotation="90" wrapText="1"/>
    </xf>
    <xf numFmtId="201" fontId="4" fillId="0" borderId="0" xfId="0" applyFont="1" applyAlignment="1">
      <alignment vertical="center" wrapText="1"/>
    </xf>
    <xf numFmtId="201" fontId="5" fillId="33" borderId="174" xfId="0" applyFont="1" applyFill="1" applyBorder="1" applyAlignment="1">
      <alignment horizontal="center" vertical="center" wrapText="1"/>
    </xf>
    <xf numFmtId="201" fontId="5" fillId="33" borderId="175" xfId="0" applyFont="1" applyFill="1" applyBorder="1" applyAlignment="1">
      <alignment horizontal="center" vertical="center"/>
    </xf>
    <xf numFmtId="201" fontId="5" fillId="33" borderId="177" xfId="0" applyFont="1" applyFill="1" applyBorder="1" applyAlignment="1">
      <alignment horizontal="center" vertical="center"/>
    </xf>
    <xf numFmtId="201" fontId="5" fillId="33" borderId="178" xfId="0" applyFont="1" applyFill="1" applyBorder="1" applyAlignment="1">
      <alignment horizontal="center" vertical="center"/>
    </xf>
    <xf numFmtId="201" fontId="5" fillId="33" borderId="167" xfId="0" applyFont="1" applyFill="1" applyBorder="1" applyAlignment="1">
      <alignment horizontal="center" vertical="center" wrapText="1"/>
    </xf>
    <xf numFmtId="201" fontId="5" fillId="33" borderId="23" xfId="0" applyFont="1" applyFill="1" applyBorder="1" applyAlignment="1">
      <alignment horizontal="center" vertical="center"/>
    </xf>
    <xf numFmtId="201" fontId="5" fillId="33" borderId="209" xfId="0" applyFont="1" applyFill="1" applyBorder="1" applyAlignment="1">
      <alignment horizontal="center" vertical="center"/>
    </xf>
    <xf numFmtId="201" fontId="5" fillId="33" borderId="210" xfId="0" applyFont="1" applyFill="1" applyBorder="1" applyAlignment="1">
      <alignment horizontal="center" vertical="center"/>
    </xf>
    <xf numFmtId="201" fontId="5" fillId="33" borderId="179" xfId="0" applyFont="1" applyFill="1" applyBorder="1" applyAlignment="1">
      <alignment horizontal="center" vertical="center" wrapText="1"/>
    </xf>
    <xf numFmtId="201" fontId="5" fillId="33" borderId="127" xfId="0" applyFont="1" applyFill="1" applyBorder="1" applyAlignment="1">
      <alignment horizontal="center" vertical="center" wrapText="1"/>
    </xf>
    <xf numFmtId="201" fontId="5" fillId="33" borderId="176" xfId="0" applyFont="1" applyFill="1" applyBorder="1" applyAlignment="1">
      <alignment horizontal="center" vertical="center" wrapText="1"/>
    </xf>
    <xf numFmtId="201" fontId="5" fillId="33" borderId="211" xfId="0" applyFont="1" applyFill="1" applyBorder="1" applyAlignment="1">
      <alignment horizontal="center" vertical="center" wrapText="1"/>
    </xf>
    <xf numFmtId="0" fontId="5" fillId="33" borderId="166" xfId="0" applyNumberFormat="1" applyFont="1" applyFill="1" applyBorder="1" applyAlignment="1">
      <alignment horizontal="center" vertical="center"/>
    </xf>
    <xf numFmtId="0" fontId="5" fillId="33" borderId="114" xfId="0" applyNumberFormat="1" applyFont="1" applyFill="1" applyBorder="1" applyAlignment="1">
      <alignment horizontal="center" vertical="center"/>
    </xf>
    <xf numFmtId="0" fontId="5" fillId="33" borderId="174" xfId="0" applyNumberFormat="1" applyFont="1" applyFill="1" applyBorder="1" applyAlignment="1">
      <alignment horizontal="center" vertical="center" wrapText="1"/>
    </xf>
    <xf numFmtId="0" fontId="5" fillId="33" borderId="175" xfId="0" applyNumberFormat="1" applyFont="1" applyFill="1" applyBorder="1" applyAlignment="1">
      <alignment horizontal="center" vertical="center" wrapText="1"/>
    </xf>
    <xf numFmtId="0" fontId="5" fillId="33" borderId="167" xfId="0" applyNumberFormat="1" applyFont="1" applyFill="1" applyBorder="1" applyAlignment="1" quotePrefix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125" xfId="0" applyNumberFormat="1" applyFont="1" applyFill="1" applyBorder="1" applyAlignment="1" quotePrefix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201" fontId="4" fillId="33" borderId="182" xfId="0" applyFont="1" applyFill="1" applyBorder="1" applyAlignment="1">
      <alignment horizontal="center" vertical="center" wrapText="1"/>
    </xf>
    <xf numFmtId="201" fontId="4" fillId="33" borderId="169" xfId="0" applyFont="1" applyFill="1" applyBorder="1" applyAlignment="1">
      <alignment horizontal="center" vertical="center" wrapText="1"/>
    </xf>
    <xf numFmtId="201" fontId="5" fillId="33" borderId="31" xfId="0" applyFont="1" applyFill="1" applyBorder="1" applyAlignment="1">
      <alignment horizontal="center" vertical="center" textRotation="90" wrapText="1"/>
    </xf>
    <xf numFmtId="201" fontId="5" fillId="33" borderId="35" xfId="0" applyFont="1" applyFill="1" applyBorder="1" applyAlignment="1">
      <alignment horizontal="center" vertical="center" textRotation="90" wrapText="1"/>
    </xf>
    <xf numFmtId="201" fontId="5" fillId="33" borderId="45" xfId="0" applyFont="1" applyFill="1" applyBorder="1" applyAlignment="1">
      <alignment horizontal="center" vertical="center" textRotation="90" wrapText="1"/>
    </xf>
    <xf numFmtId="201" fontId="5" fillId="33" borderId="212" xfId="0" applyFont="1" applyFill="1" applyBorder="1" applyAlignment="1">
      <alignment horizontal="center" vertical="center"/>
    </xf>
    <xf numFmtId="201" fontId="5" fillId="33" borderId="127" xfId="0" applyFont="1" applyFill="1" applyBorder="1" applyAlignment="1">
      <alignment horizontal="center" vertical="center"/>
    </xf>
    <xf numFmtId="201" fontId="5" fillId="33" borderId="176" xfId="0" applyFont="1" applyFill="1" applyBorder="1" applyAlignment="1">
      <alignment horizontal="center" vertical="center"/>
    </xf>
    <xf numFmtId="201" fontId="4" fillId="33" borderId="170" xfId="0" applyFont="1" applyFill="1" applyBorder="1" applyAlignment="1">
      <alignment horizontal="center" vertical="center" wrapText="1"/>
    </xf>
    <xf numFmtId="201" fontId="5" fillId="33" borderId="166" xfId="0" applyFont="1" applyFill="1" applyBorder="1" applyAlignment="1">
      <alignment horizontal="center" vertical="center" wrapText="1"/>
    </xf>
    <xf numFmtId="201" fontId="5" fillId="33" borderId="114" xfId="0" applyFont="1" applyFill="1" applyBorder="1" applyAlignment="1">
      <alignment horizontal="center" vertical="center" wrapText="1"/>
    </xf>
    <xf numFmtId="201" fontId="5" fillId="33" borderId="125" xfId="0" applyFont="1" applyFill="1" applyBorder="1" applyAlignment="1">
      <alignment horizontal="center" vertical="center" wrapText="1"/>
    </xf>
    <xf numFmtId="201" fontId="5" fillId="33" borderId="24" xfId="0" applyFont="1" applyFill="1" applyBorder="1" applyAlignment="1">
      <alignment horizontal="center" vertical="center" wrapText="1"/>
    </xf>
    <xf numFmtId="201" fontId="5" fillId="33" borderId="172" xfId="0" applyFont="1" applyFill="1" applyBorder="1" applyAlignment="1">
      <alignment horizontal="center" wrapText="1"/>
    </xf>
    <xf numFmtId="201" fontId="5" fillId="33" borderId="30" xfId="0" applyFont="1" applyFill="1" applyBorder="1" applyAlignment="1">
      <alignment horizontal="center" wrapText="1"/>
    </xf>
    <xf numFmtId="201" fontId="5" fillId="33" borderId="173" xfId="0" applyFont="1" applyFill="1" applyBorder="1" applyAlignment="1">
      <alignment horizontal="center" wrapText="1"/>
    </xf>
    <xf numFmtId="201" fontId="4" fillId="33" borderId="183" xfId="0" applyFont="1" applyFill="1" applyBorder="1" applyAlignment="1">
      <alignment horizontal="center" vertical="center" wrapText="1"/>
    </xf>
    <xf numFmtId="201" fontId="5" fillId="33" borderId="23" xfId="0" applyFont="1" applyFill="1" applyBorder="1" applyAlignment="1">
      <alignment horizontal="center" vertical="center" wrapText="1"/>
    </xf>
    <xf numFmtId="201" fontId="6" fillId="33" borderId="185" xfId="0" applyFont="1" applyFill="1" applyBorder="1" applyAlignment="1">
      <alignment vertical="center" textRotation="90"/>
    </xf>
    <xf numFmtId="201" fontId="6" fillId="33" borderId="186" xfId="0" applyFont="1" applyFill="1" applyBorder="1" applyAlignment="1">
      <alignment vertical="center" textRotation="90"/>
    </xf>
    <xf numFmtId="201" fontId="6" fillId="33" borderId="184" xfId="0" applyFont="1" applyFill="1" applyBorder="1" applyAlignment="1">
      <alignment vertical="center" textRotation="90"/>
    </xf>
    <xf numFmtId="201" fontId="10" fillId="0" borderId="0" xfId="0" applyFont="1" applyFill="1" applyBorder="1" applyAlignment="1">
      <alignment horizontal="center" vertical="center" wrapText="1"/>
    </xf>
    <xf numFmtId="201" fontId="10" fillId="0" borderId="0" xfId="0" applyFont="1" applyFill="1" applyBorder="1" applyAlignment="1">
      <alignment horizontal="center" vertical="center"/>
    </xf>
    <xf numFmtId="201" fontId="10" fillId="0" borderId="0" xfId="0" applyFont="1" applyFill="1" applyAlignment="1">
      <alignment horizontal="center"/>
    </xf>
    <xf numFmtId="201" fontId="30" fillId="0" borderId="0" xfId="0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33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3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145"/>
          <c:w val="0.9537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Graf1!$B$33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Graf1!$C$33:$H$33</c:f>
              <c:numCache/>
            </c:numRef>
          </c:val>
        </c:ser>
        <c:ser>
          <c:idx val="1"/>
          <c:order val="1"/>
          <c:tx>
            <c:strRef>
              <c:f>Graf1!$B$34</c:f>
              <c:strCache>
                <c:ptCount val="1"/>
                <c:pt idx="0">
                  <c:v>dívky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Graf1!$C$34:$H$34</c:f>
              <c:numCache/>
            </c:numRef>
          </c:val>
        </c:ser>
        <c:overlap val="100"/>
        <c:gapWidth val="120"/>
        <c:axId val="51853704"/>
        <c:axId val="64030153"/>
      </c:barChart>
      <c:catAx>
        <c:axId val="5185370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0153"/>
        <c:crosses val="autoZero"/>
        <c:auto val="1"/>
        <c:lblOffset val="100"/>
        <c:tickLblSkip val="1"/>
        <c:noMultiLvlLbl val="0"/>
      </c:catAx>
      <c:valAx>
        <c:axId val="6403015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3704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07225"/>
          <c:w val="0.07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145"/>
          <c:w val="0.954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Graf2!$B$33</c:f>
              <c:strCache>
                <c:ptCount val="1"/>
                <c:pt idx="0">
                  <c:v> poprvé u zápisu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Graf2!$C$33:$H$33</c:f>
              <c:numCache/>
            </c:numRef>
          </c:val>
        </c:ser>
        <c:ser>
          <c:idx val="1"/>
          <c:order val="1"/>
          <c:tx>
            <c:strRef>
              <c:f>Graf2!$B$34</c:f>
              <c:strCache>
                <c:ptCount val="1"/>
                <c:pt idx="0">
                  <c:v> přicházejí po odkladu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Graf2!$C$34:$H$34</c:f>
              <c:numCache/>
            </c:numRef>
          </c:val>
        </c:ser>
        <c:overlap val="100"/>
        <c:gapWidth val="120"/>
        <c:axId val="39400466"/>
        <c:axId val="19059875"/>
      </c:barChart>
      <c:catAx>
        <c:axId val="3940046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9875"/>
        <c:crosses val="autoZero"/>
        <c:auto val="1"/>
        <c:lblOffset val="100"/>
        <c:tickLblSkip val="1"/>
        <c:noMultiLvlLbl val="0"/>
      </c:catAx>
      <c:valAx>
        <c:axId val="1905987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00466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06975"/>
          <c:w val="0.187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9</xdr:col>
      <xdr:colOff>409575</xdr:colOff>
      <xdr:row>27</xdr:row>
      <xdr:rowOff>133350</xdr:rowOff>
    </xdr:to>
    <xdr:graphicFrame>
      <xdr:nvGraphicFramePr>
        <xdr:cNvPr id="1" name="graf 3"/>
        <xdr:cNvGraphicFramePr/>
      </xdr:nvGraphicFramePr>
      <xdr:xfrm>
        <a:off x="0" y="409575"/>
        <a:ext cx="63055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8</xdr:col>
      <xdr:colOff>590550</xdr:colOff>
      <xdr:row>28</xdr:row>
      <xdr:rowOff>19050</xdr:rowOff>
    </xdr:to>
    <xdr:graphicFrame>
      <xdr:nvGraphicFramePr>
        <xdr:cNvPr id="1" name="graf 2"/>
        <xdr:cNvGraphicFramePr/>
      </xdr:nvGraphicFramePr>
      <xdr:xfrm>
        <a:off x="0" y="400050"/>
        <a:ext cx="63531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1.140625" style="353" customWidth="1"/>
    <col min="2" max="16384" width="9.140625" style="2" customWidth="1"/>
  </cols>
  <sheetData>
    <row r="1" ht="18">
      <c r="A1" s="699" t="s">
        <v>149</v>
      </c>
    </row>
    <row r="4" ht="12.75">
      <c r="A4" s="1" t="s">
        <v>52</v>
      </c>
    </row>
    <row r="6" ht="15" customHeight="1">
      <c r="A6" s="61" t="str">
        <f>Tab1!A1</f>
        <v>Tabulka 1: Zápisy do 1. ročníku základního vzdělávání – podle výsledku zápisu </v>
      </c>
    </row>
    <row r="7" ht="15" customHeight="1">
      <c r="A7" s="61" t="str">
        <f>Tab1!A12</f>
        <v>Tabulka 1.1: Zápisy do 1. ročníku ZŠ, které nejsou samostatně zřízeny pro žáky se SVP – podle výsledku zápisu </v>
      </c>
    </row>
    <row r="8" ht="15" customHeight="1">
      <c r="A8" s="61" t="str">
        <f>Tab1!A23</f>
        <v>Tabulka 1.2: Zápisy do 1. ročníku ZŠ samostatně zřízených pro žáky se SVP – podle výsledku zápisu </v>
      </c>
    </row>
    <row r="9" ht="15" customHeight="1">
      <c r="A9" s="61" t="str">
        <f>'Tab1A_2007-10'!A1:M1</f>
        <v>Tabulka 1A: Zápisy do 1. ročníku základního vzdělávání – podle výsledku zápisu v letech 2007–2010</v>
      </c>
    </row>
    <row r="10" ht="15" customHeight="1">
      <c r="A10" s="61" t="str">
        <f>'Tab1A_2007-10'!A24:M24</f>
        <v>Tabulka 1.1A: Zápisy do 1. ročníku ZŠ, které nejsou samostatně zřízeny pro žáky se SVP – podle výsledku zápisu v letech 2007–2010</v>
      </c>
    </row>
    <row r="11" ht="15" customHeight="1">
      <c r="A11" s="61" t="str">
        <f>'Tab1A_2007-10'!A47:M47</f>
        <v>Tabulka 1.2A: Zápisy do 1. ročníku ZŠ samostatně zřízených pro žáky se SVP – podle výsledku zápisu v letech 2007–2010</v>
      </c>
    </row>
    <row r="12" ht="15" customHeight="1">
      <c r="A12" s="61" t="str">
        <f>Tab2!A1</f>
        <v>Tabulka 2: Zápisy do 1. ročníku základního vzdělávání – podle výsledku zápisu v letech 2009 a 2010</v>
      </c>
    </row>
    <row r="13" ht="15" customHeight="1">
      <c r="A13" s="61" t="str">
        <f>Tab3!A1</f>
        <v>Tabulka 3: Zápisy do 1. ročníku základního vzdělávání –  podle věku</v>
      </c>
    </row>
    <row r="14" ht="15" customHeight="1">
      <c r="A14" s="61" t="str">
        <f>Tab3!A14</f>
        <v>Tabulka 3.1: Zápisy do 1. ročníku ZŠ, které nejsou samostatně zřízeny pro žáky se SVP – podle věku</v>
      </c>
    </row>
    <row r="15" ht="15" customHeight="1">
      <c r="A15" s="61" t="str">
        <f>Tab3!A27</f>
        <v>Tabulka 3.2: Zápisy do 1. ročníku ZŠ samostatně zřízených pro žáky se SVP – podle věku</v>
      </c>
    </row>
    <row r="16" ht="15" customHeight="1">
      <c r="A16" s="61" t="str">
        <f>Tab4!A1</f>
        <v>Tabulka 4: Zápisy do 1. ročníku základního vzdělávání – podíl na odpovídající populaci podle výsledku zápisu </v>
      </c>
    </row>
    <row r="17" ht="30" customHeight="1">
      <c r="A17" s="61" t="str">
        <f>Tab4!A13</f>
        <v>Tabulka 4.1: Zápisy do 1. ročníku ZŠ, které nejsou samostatně zřízeny pro žáky se SVP – podíl na odpovídající populaci podle výsledku zápisu </v>
      </c>
    </row>
    <row r="18" ht="15" customHeight="1">
      <c r="A18" s="61" t="str">
        <f>Tab4!A25</f>
        <v>Tabulka 4.2: Zápisy do 1. ročníku ZŠ samostatně zřízených pro žáky se SVP – podíl na odpovídající populaci podle výsledku zápisu </v>
      </c>
    </row>
    <row r="19" ht="15" customHeight="1">
      <c r="A19" s="61" t="str">
        <f>Tab5!A1</f>
        <v>Tabulka 5: Zápisy do 1. ročníku základního vzdělávání – podle zdravotního postižení</v>
      </c>
    </row>
    <row r="20" ht="15" customHeight="1">
      <c r="A20" s="61" t="str">
        <f>Tab5!A19</f>
        <v>Tabulka 5.1: Zápisy do 1. ročníku ZŠ, které nejsou samostatně zřízeny pro žáky se SVP – podle zdravotního postižení</v>
      </c>
    </row>
    <row r="21" ht="15" customHeight="1">
      <c r="A21" s="61" t="str">
        <f>Tab5!A37</f>
        <v>Tabulka 5.2: Zápisy do 1. ročníku ZŠ samostatně zřízených pro žáky se SVP – podle zdravotního postižení</v>
      </c>
    </row>
    <row r="22" ht="30" customHeight="1">
      <c r="A22" s="61" t="str">
        <f>Tab6!A1</f>
        <v>Tabulka 6: Zápisy do 1. ročníku základního vzdělávání – podle výsledku zápisu a podle
 zdravotního postižení v letech 2009 a 2010</v>
      </c>
    </row>
    <row r="23" ht="15" customHeight="1">
      <c r="A23" s="61" t="str">
        <f>Tab7!A1</f>
        <v>Tabulka 7: Zapisovaní, žádosti o odklad  a procento odkladů povinné školní docházky – podle druhu postižení</v>
      </c>
    </row>
    <row r="24" ht="30" customHeight="1">
      <c r="A24" s="61" t="str">
        <f>Tab7!A18</f>
        <v>Tabulka 7.1: Zapisovaní, žádosti o odklad  a procento odkladů povinné školní docházky na ZŠ, které nejsou
samostatně zřízeny pro žáky se SVP – podle druhu postižení</v>
      </c>
    </row>
    <row r="25" ht="30" customHeight="1">
      <c r="A25" s="61" t="str">
        <f>Tab7!A35</f>
        <v>Tabulka 7.2: Zapisovaní, žádosti o odklad  a procento odkladů povinné školní docházky na ZŠ
samostatně zřízené pro žáky se SVP – podle druhu postižení</v>
      </c>
    </row>
    <row r="26" ht="15" customHeight="1">
      <c r="A26" s="61" t="str">
        <f>Tab8!A1</f>
        <v>Tabulka 8: Zápisy do 1. ročníku ZŠ, které nejsou samostatně zřízeny pro žáky se SVP – podle zdravotního postižení a formy integrace</v>
      </c>
    </row>
    <row r="27" ht="30" customHeight="1">
      <c r="A27" s="61" t="str">
        <f>Tab9!A1</f>
        <v>Tabulka 9: Zápisy do 1. ročníku ZŠ, které nejsou samostatně zřízeny pro žáky se SVP – podle zdravotního postižení a formy integrace v letech 2009 a 2010</v>
      </c>
    </row>
    <row r="28" ht="15" customHeight="1">
      <c r="A28" s="61" t="str">
        <f>Tab10!A1</f>
        <v>Tabulka 10: Zápisy do 1. ročníku základního vzdělávání – podle výsledku zápisu a území</v>
      </c>
    </row>
    <row r="29" ht="12.75">
      <c r="A29" s="61"/>
    </row>
    <row r="30" ht="12.75">
      <c r="A30" s="61"/>
    </row>
    <row r="31" ht="12.75">
      <c r="A31" s="349" t="s">
        <v>3</v>
      </c>
    </row>
    <row r="32" ht="12.75">
      <c r="A32" s="61"/>
    </row>
    <row r="33" ht="15" customHeight="1">
      <c r="A33" s="61" t="str">
        <f>Graf1!A1</f>
        <v>Graf 1:  Zápisy do 1. ročníku ZŠ – počty dětí podle výsledku zápisu a podle pohlaví v letech 2009 a 2010</v>
      </c>
    </row>
    <row r="34" ht="15" customHeight="1">
      <c r="A34" s="61" t="str">
        <f>Graf2!A1</f>
        <v>Graf 2:  Zápisy do 1. ročníku ZŠ – počty dětí přicházejících k zápisu poprvé a po odkladu podle výsledku zápisu v letech 2009 a 2010</v>
      </c>
    </row>
    <row r="35" ht="13.5" customHeight="1">
      <c r="A35" s="61"/>
    </row>
    <row r="37" ht="12.75">
      <c r="A37" s="1" t="s">
        <v>98</v>
      </c>
    </row>
    <row r="38" spans="1:13" ht="15" customHeight="1">
      <c r="A38" s="352" t="s">
        <v>97</v>
      </c>
      <c r="B38" s="347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</row>
    <row r="39" spans="1:13" ht="15" customHeight="1">
      <c r="A39" s="352" t="s">
        <v>99</v>
      </c>
      <c r="B39" s="347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</row>
    <row r="40" spans="1:13" ht="15" customHeight="1">
      <c r="A40" s="352" t="s">
        <v>100</v>
      </c>
      <c r="B40" s="347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</row>
    <row r="41" spans="1:13" ht="15" customHeight="1">
      <c r="A41" s="352" t="s">
        <v>101</v>
      </c>
      <c r="B41" s="347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</row>
    <row r="44" ht="12.75">
      <c r="A44" s="1" t="s">
        <v>146</v>
      </c>
    </row>
    <row r="45" ht="12.75">
      <c r="A45" s="353" t="s">
        <v>147</v>
      </c>
    </row>
    <row r="46" ht="12.75">
      <c r="A46" s="353" t="s">
        <v>148</v>
      </c>
    </row>
  </sheetData>
  <sheetProtection password="CB3F" sheet="1" objects="1" scenarios="1"/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květen 2009
Divize statistických informací a analýz
&amp;"Arial Narrow,Tučné"Zápisy dětí do 1. ročníku základního vzdělávání&amp;"Arial Narrow,Obyčejné"
</oddHeader>
    <oddFooter>&amp;C&amp;"Arial Narrow,Tučné"&amp;9&amp;P/&amp;N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2" customWidth="1"/>
    <col min="2" max="2" width="2.28125" style="2" customWidth="1"/>
    <col min="3" max="3" width="26.421875" style="2" customWidth="1"/>
    <col min="4" max="4" width="0.85546875" style="2" customWidth="1"/>
    <col min="5" max="8" width="5.421875" style="2" customWidth="1"/>
    <col min="9" max="9" width="7.421875" style="2" customWidth="1"/>
    <col min="10" max="11" width="7.00390625" style="2" customWidth="1"/>
    <col min="12" max="12" width="7.28125" style="2" customWidth="1"/>
    <col min="13" max="14" width="7.7109375" style="2" customWidth="1"/>
    <col min="15" max="16384" width="9.140625" style="2" customWidth="1"/>
  </cols>
  <sheetData>
    <row r="1" ht="12.75">
      <c r="A1" s="16" t="s">
        <v>1</v>
      </c>
    </row>
    <row r="2" ht="13.5">
      <c r="A2" s="433" t="s">
        <v>121</v>
      </c>
    </row>
    <row r="3" ht="4.5" customHeight="1" thickBot="1">
      <c r="A3" s="3"/>
    </row>
    <row r="4" spans="1:14" ht="54.75" customHeight="1">
      <c r="A4" s="632"/>
      <c r="B4" s="633"/>
      <c r="C4" s="633"/>
      <c r="D4" s="634"/>
      <c r="E4" s="641" t="s">
        <v>113</v>
      </c>
      <c r="F4" s="564"/>
      <c r="G4" s="642" t="s">
        <v>114</v>
      </c>
      <c r="H4" s="566"/>
      <c r="I4" s="642" t="s">
        <v>111</v>
      </c>
      <c r="J4" s="566"/>
      <c r="K4" s="564"/>
      <c r="L4" s="566" t="s">
        <v>112</v>
      </c>
      <c r="M4" s="566"/>
      <c r="N4" s="577"/>
    </row>
    <row r="5" spans="1:14" ht="12.75" customHeight="1">
      <c r="A5" s="635"/>
      <c r="B5" s="636"/>
      <c r="C5" s="636"/>
      <c r="D5" s="637"/>
      <c r="E5" s="657" t="s">
        <v>57</v>
      </c>
      <c r="F5" s="659" t="s">
        <v>58</v>
      </c>
      <c r="G5" s="580" t="s">
        <v>57</v>
      </c>
      <c r="H5" s="655" t="s">
        <v>58</v>
      </c>
      <c r="I5" s="645" t="s">
        <v>70</v>
      </c>
      <c r="J5" s="647" t="s">
        <v>69</v>
      </c>
      <c r="K5" s="644"/>
      <c r="L5" s="661" t="s">
        <v>70</v>
      </c>
      <c r="M5" s="647" t="s">
        <v>69</v>
      </c>
      <c r="N5" s="651"/>
    </row>
    <row r="6" spans="1:14" ht="13.5" thickBot="1">
      <c r="A6" s="638"/>
      <c r="B6" s="639"/>
      <c r="C6" s="639"/>
      <c r="D6" s="640"/>
      <c r="E6" s="658"/>
      <c r="F6" s="660"/>
      <c r="G6" s="604"/>
      <c r="H6" s="656"/>
      <c r="I6" s="646"/>
      <c r="J6" s="58" t="s">
        <v>66</v>
      </c>
      <c r="K6" s="19" t="s">
        <v>67</v>
      </c>
      <c r="L6" s="662"/>
      <c r="M6" s="58" t="s">
        <v>66</v>
      </c>
      <c r="N6" s="20" t="s">
        <v>67</v>
      </c>
    </row>
    <row r="7" spans="1:17" ht="13.5" thickTop="1">
      <c r="A7" s="21"/>
      <c r="B7" s="22" t="s">
        <v>11</v>
      </c>
      <c r="C7" s="23"/>
      <c r="D7" s="24"/>
      <c r="E7" s="314">
        <f>SUM(E8:E16)</f>
        <v>1128.9999999999986</v>
      </c>
      <c r="F7" s="315">
        <f>SUM(F8:F16)</f>
        <v>388</v>
      </c>
      <c r="G7" s="316">
        <f>SUM(G8:G16)</f>
        <v>222.0000000000001</v>
      </c>
      <c r="H7" s="317">
        <f>SUM(H8:H16)</f>
        <v>70.99999999999991</v>
      </c>
      <c r="I7" s="318">
        <f>E7/(E7+G7)</f>
        <v>0.8356772760917837</v>
      </c>
      <c r="J7" s="318">
        <f>1-K7</f>
        <v>0.656333038086802</v>
      </c>
      <c r="K7" s="319">
        <f>F7/E7</f>
        <v>0.34366696191319795</v>
      </c>
      <c r="L7" s="320">
        <f>G7/(E7+G7)</f>
        <v>0.1643227239082164</v>
      </c>
      <c r="M7" s="318">
        <f>1-N7</f>
        <v>0.6801801801801808</v>
      </c>
      <c r="N7" s="321">
        <f>H7/G7</f>
        <v>0.3198198198198193</v>
      </c>
      <c r="O7" s="15"/>
      <c r="P7" s="341"/>
      <c r="Q7" s="341"/>
    </row>
    <row r="8" spans="1:15" ht="12.75">
      <c r="A8" s="28"/>
      <c r="B8" s="648" t="s">
        <v>60</v>
      </c>
      <c r="C8" s="35" t="s">
        <v>14</v>
      </c>
      <c r="D8" s="9"/>
      <c r="E8" s="107">
        <v>50.00000000000007</v>
      </c>
      <c r="F8" s="108">
        <v>16</v>
      </c>
      <c r="G8" s="109">
        <v>10</v>
      </c>
      <c r="H8" s="110">
        <v>4</v>
      </c>
      <c r="I8" s="322">
        <f aca="true" t="shared" si="0" ref="I8:I16">E8/(E8+G8)</f>
        <v>0.8333333333333335</v>
      </c>
      <c r="J8" s="322">
        <f aca="true" t="shared" si="1" ref="J8:J16">1-K8</f>
        <v>0.6800000000000004</v>
      </c>
      <c r="K8" s="323">
        <f aca="true" t="shared" si="2" ref="K8:K16">F8/E8</f>
        <v>0.31999999999999956</v>
      </c>
      <c r="L8" s="324">
        <f aca="true" t="shared" si="3" ref="L8:L16">G8/(E8+G8)</f>
        <v>0.16666666666666646</v>
      </c>
      <c r="M8" s="322">
        <f aca="true" t="shared" si="4" ref="M8:M16">1-N8</f>
        <v>0.6</v>
      </c>
      <c r="N8" s="325">
        <f>H8/G8</f>
        <v>0.4</v>
      </c>
      <c r="O8" s="15"/>
    </row>
    <row r="9" spans="1:15" ht="12.75">
      <c r="A9" s="34"/>
      <c r="B9" s="652"/>
      <c r="C9" s="35" t="s">
        <v>15</v>
      </c>
      <c r="D9" s="36"/>
      <c r="E9" s="219">
        <v>39.00000000000014</v>
      </c>
      <c r="F9" s="172">
        <v>21.000000000000064</v>
      </c>
      <c r="G9" s="173">
        <v>1</v>
      </c>
      <c r="H9" s="174">
        <v>0</v>
      </c>
      <c r="I9" s="326">
        <f t="shared" si="0"/>
        <v>0.9750000000000001</v>
      </c>
      <c r="J9" s="326">
        <f t="shared" si="1"/>
        <v>0.4615384615384619</v>
      </c>
      <c r="K9" s="327">
        <f t="shared" si="2"/>
        <v>0.5384615384615381</v>
      </c>
      <c r="L9" s="328">
        <f>G9/(E9+G9)</f>
        <v>0.02499999999999991</v>
      </c>
      <c r="M9" s="326">
        <f t="shared" si="4"/>
        <v>1</v>
      </c>
      <c r="N9" s="308">
        <f aca="true" t="shared" si="5" ref="N9:N16">H9/G9</f>
        <v>0</v>
      </c>
      <c r="O9" s="15"/>
    </row>
    <row r="10" spans="1:15" ht="12.75">
      <c r="A10" s="34"/>
      <c r="B10" s="652"/>
      <c r="C10" s="35" t="s">
        <v>16</v>
      </c>
      <c r="D10" s="36"/>
      <c r="E10" s="219">
        <v>42.00000000000012</v>
      </c>
      <c r="F10" s="172">
        <v>20</v>
      </c>
      <c r="G10" s="173">
        <v>8.000000000000028</v>
      </c>
      <c r="H10" s="174">
        <v>3</v>
      </c>
      <c r="I10" s="326">
        <f t="shared" si="0"/>
        <v>0.8399999999999999</v>
      </c>
      <c r="J10" s="326">
        <f t="shared" si="1"/>
        <v>0.5238095238095252</v>
      </c>
      <c r="K10" s="327">
        <f t="shared" si="2"/>
        <v>0.47619047619047483</v>
      </c>
      <c r="L10" s="328">
        <f t="shared" si="3"/>
        <v>0.1600000000000001</v>
      </c>
      <c r="M10" s="326">
        <f t="shared" si="4"/>
        <v>0.6250000000000013</v>
      </c>
      <c r="N10" s="308">
        <f t="shared" si="5"/>
        <v>0.37499999999999867</v>
      </c>
      <c r="O10" s="15"/>
    </row>
    <row r="11" spans="1:15" ht="12.75">
      <c r="A11" s="34"/>
      <c r="B11" s="652"/>
      <c r="C11" s="35" t="s">
        <v>17</v>
      </c>
      <c r="D11" s="36"/>
      <c r="E11" s="219">
        <v>648.9999999999987</v>
      </c>
      <c r="F11" s="172">
        <v>215</v>
      </c>
      <c r="G11" s="173">
        <v>156</v>
      </c>
      <c r="H11" s="174">
        <v>52.99999999999993</v>
      </c>
      <c r="I11" s="326">
        <f t="shared" si="0"/>
        <v>0.8062111801242233</v>
      </c>
      <c r="J11" s="326">
        <f t="shared" si="1"/>
        <v>0.6687211093990748</v>
      </c>
      <c r="K11" s="327">
        <f t="shared" si="2"/>
        <v>0.33127889060092514</v>
      </c>
      <c r="L11" s="328">
        <f t="shared" si="3"/>
        <v>0.1937888198757767</v>
      </c>
      <c r="M11" s="326">
        <f t="shared" si="4"/>
        <v>0.6602564102564107</v>
      </c>
      <c r="N11" s="308">
        <f t="shared" si="5"/>
        <v>0.3397435897435893</v>
      </c>
      <c r="O11" s="15"/>
    </row>
    <row r="12" spans="1:15" ht="12.75">
      <c r="A12" s="34"/>
      <c r="B12" s="652"/>
      <c r="C12" s="35" t="s">
        <v>18</v>
      </c>
      <c r="D12" s="36"/>
      <c r="E12" s="219">
        <v>94.99999999999994</v>
      </c>
      <c r="F12" s="172">
        <v>47</v>
      </c>
      <c r="G12" s="173">
        <v>0</v>
      </c>
      <c r="H12" s="174">
        <v>0</v>
      </c>
      <c r="I12" s="326">
        <f t="shared" si="0"/>
        <v>1</v>
      </c>
      <c r="J12" s="326">
        <f t="shared" si="1"/>
        <v>0.5052631578947365</v>
      </c>
      <c r="K12" s="327">
        <f t="shared" si="2"/>
        <v>0.4947368421052635</v>
      </c>
      <c r="L12" s="328">
        <f t="shared" si="3"/>
        <v>0</v>
      </c>
      <c r="M12" s="437" t="s">
        <v>136</v>
      </c>
      <c r="N12" s="308" t="s">
        <v>136</v>
      </c>
      <c r="O12" s="15"/>
    </row>
    <row r="13" spans="1:15" ht="12.75">
      <c r="A13" s="34"/>
      <c r="B13" s="652"/>
      <c r="C13" s="35" t="s">
        <v>19</v>
      </c>
      <c r="D13" s="36"/>
      <c r="E13" s="219">
        <v>63.99999999999992</v>
      </c>
      <c r="F13" s="172">
        <v>27</v>
      </c>
      <c r="G13" s="173">
        <v>10</v>
      </c>
      <c r="H13" s="174">
        <v>3.9999999999999916</v>
      </c>
      <c r="I13" s="326">
        <f t="shared" si="0"/>
        <v>0.8648648648648648</v>
      </c>
      <c r="J13" s="326">
        <f t="shared" si="1"/>
        <v>0.5781249999999996</v>
      </c>
      <c r="K13" s="327">
        <f t="shared" si="2"/>
        <v>0.4218750000000005</v>
      </c>
      <c r="L13" s="328">
        <f t="shared" si="3"/>
        <v>0.13513513513513528</v>
      </c>
      <c r="M13" s="326">
        <f t="shared" si="4"/>
        <v>0.6000000000000009</v>
      </c>
      <c r="N13" s="308">
        <f t="shared" si="5"/>
        <v>0.39999999999999913</v>
      </c>
      <c r="O13" s="15"/>
    </row>
    <row r="14" spans="1:15" ht="12.75">
      <c r="A14" s="34"/>
      <c r="B14" s="652"/>
      <c r="C14" s="35" t="s">
        <v>20</v>
      </c>
      <c r="D14" s="36"/>
      <c r="E14" s="219">
        <v>54</v>
      </c>
      <c r="F14" s="172">
        <v>22.999999999999932</v>
      </c>
      <c r="G14" s="173">
        <v>11</v>
      </c>
      <c r="H14" s="174">
        <v>4</v>
      </c>
      <c r="I14" s="326">
        <f t="shared" si="0"/>
        <v>0.8307692307692308</v>
      </c>
      <c r="J14" s="326">
        <f t="shared" si="1"/>
        <v>0.5740740740740753</v>
      </c>
      <c r="K14" s="327">
        <f t="shared" si="2"/>
        <v>0.42592592592592465</v>
      </c>
      <c r="L14" s="328">
        <f t="shared" si="3"/>
        <v>0.16923076923076924</v>
      </c>
      <c r="M14" s="326">
        <f t="shared" si="4"/>
        <v>0.6363636363636364</v>
      </c>
      <c r="N14" s="308">
        <f t="shared" si="5"/>
        <v>0.36363636363636365</v>
      </c>
      <c r="O14" s="15"/>
    </row>
    <row r="15" spans="1:15" ht="12.75">
      <c r="A15" s="34"/>
      <c r="B15" s="652"/>
      <c r="C15" s="35" t="s">
        <v>21</v>
      </c>
      <c r="D15" s="36"/>
      <c r="E15" s="219">
        <v>44</v>
      </c>
      <c r="F15" s="172">
        <v>9.000000000000021</v>
      </c>
      <c r="G15" s="173">
        <v>17.00000000000006</v>
      </c>
      <c r="H15" s="174">
        <v>1</v>
      </c>
      <c r="I15" s="326">
        <f t="shared" si="0"/>
        <v>0.7213114754098354</v>
      </c>
      <c r="J15" s="326">
        <f t="shared" si="1"/>
        <v>0.795454545454545</v>
      </c>
      <c r="K15" s="327">
        <f t="shared" si="2"/>
        <v>0.20454545454545503</v>
      </c>
      <c r="L15" s="328">
        <f t="shared" si="3"/>
        <v>0.2786885245901647</v>
      </c>
      <c r="M15" s="326">
        <f t="shared" si="4"/>
        <v>0.9411764705882355</v>
      </c>
      <c r="N15" s="308">
        <f t="shared" si="5"/>
        <v>0.0588235294117645</v>
      </c>
      <c r="O15" s="15"/>
    </row>
    <row r="16" spans="1:15" ht="13.5" thickBot="1">
      <c r="A16" s="47"/>
      <c r="B16" s="653"/>
      <c r="C16" s="12" t="s">
        <v>22</v>
      </c>
      <c r="D16" s="13"/>
      <c r="E16" s="119">
        <v>91.99999999999964</v>
      </c>
      <c r="F16" s="120">
        <v>10</v>
      </c>
      <c r="G16" s="121">
        <v>9.000000000000023</v>
      </c>
      <c r="H16" s="122">
        <v>2</v>
      </c>
      <c r="I16" s="329">
        <f t="shared" si="0"/>
        <v>0.9108910891089104</v>
      </c>
      <c r="J16" s="329">
        <f t="shared" si="1"/>
        <v>0.8913043478260866</v>
      </c>
      <c r="K16" s="330">
        <f t="shared" si="2"/>
        <v>0.10869565217391346</v>
      </c>
      <c r="L16" s="331">
        <f t="shared" si="3"/>
        <v>0.08910891089108963</v>
      </c>
      <c r="M16" s="329">
        <f t="shared" si="4"/>
        <v>0.7777777777777783</v>
      </c>
      <c r="N16" s="312">
        <f t="shared" si="5"/>
        <v>0.22222222222222165</v>
      </c>
      <c r="O16" s="15"/>
    </row>
    <row r="17" ht="13.5">
      <c r="A17" s="435" t="s">
        <v>135</v>
      </c>
    </row>
    <row r="21" ht="12.75">
      <c r="F21" s="341"/>
    </row>
  </sheetData>
  <sheetProtection password="CB3F" sheet="1" objects="1" scenarios="1"/>
  <mergeCells count="14">
    <mergeCell ref="I4:K4"/>
    <mergeCell ref="I5:I6"/>
    <mergeCell ref="J5:K5"/>
    <mergeCell ref="L4:N4"/>
    <mergeCell ref="L5:L6"/>
    <mergeCell ref="M5:N5"/>
    <mergeCell ref="H5:H6"/>
    <mergeCell ref="A4:D6"/>
    <mergeCell ref="E4:F4"/>
    <mergeCell ref="G4:H4"/>
    <mergeCell ref="B8:B16"/>
    <mergeCell ref="E5:E6"/>
    <mergeCell ref="F5:F6"/>
    <mergeCell ref="G5:G6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3" r:id="rId1"/>
  <headerFooter alignWithMargins="0">
    <oddHeader>&amp;R&amp;"Arial Narrow,Obyčejné"&amp;8Ústav pro informace ve vzdělávání –  květen 2009
Divize statistických informací a analýz
&amp;"Arial Narrow,Tučné"Zápisy dětí do 1. ročníku základního vzdělávání&amp;"Arial Narrow,Obyčejné"
</oddHeader>
    <oddFooter>&amp;C&amp;"Arial Narrow,Tučné"&amp;9&amp;P/&amp;N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0.9921875" style="0" customWidth="1"/>
    <col min="2" max="2" width="1.57421875" style="0" customWidth="1"/>
    <col min="4" max="4" width="19.421875" style="0" customWidth="1"/>
    <col min="5" max="6" width="6.28125" style="0" customWidth="1"/>
    <col min="7" max="7" width="8.7109375" style="0" customWidth="1"/>
    <col min="8" max="9" width="6.28125" style="0" customWidth="1"/>
    <col min="10" max="10" width="8.7109375" style="0" customWidth="1"/>
    <col min="11" max="12" width="6.28125" style="0" customWidth="1"/>
    <col min="13" max="13" width="8.7109375" style="0" customWidth="1"/>
  </cols>
  <sheetData>
    <row r="1" spans="1:14" ht="30" customHeight="1">
      <c r="A1" s="612" t="s">
        <v>138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2"/>
    </row>
    <row r="2" spans="1:14" ht="13.5">
      <c r="A2" s="433" t="s">
        <v>129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3" ht="12.75" customHeight="1">
      <c r="A4" s="632"/>
      <c r="B4" s="633"/>
      <c r="C4" s="633"/>
      <c r="D4" s="634"/>
      <c r="E4" s="675" t="s">
        <v>0</v>
      </c>
      <c r="F4" s="589"/>
      <c r="G4" s="589"/>
      <c r="H4" s="589"/>
      <c r="I4" s="589"/>
      <c r="J4" s="589"/>
      <c r="K4" s="589"/>
      <c r="L4" s="589"/>
      <c r="M4" s="676"/>
    </row>
    <row r="5" spans="1:13" ht="12.75" customHeight="1">
      <c r="A5" s="635"/>
      <c r="B5" s="636"/>
      <c r="C5" s="636"/>
      <c r="D5" s="637"/>
      <c r="E5" s="680" t="s">
        <v>57</v>
      </c>
      <c r="F5" s="681"/>
      <c r="G5" s="682"/>
      <c r="H5" s="663" t="s">
        <v>96</v>
      </c>
      <c r="I5" s="664"/>
      <c r="J5" s="665"/>
      <c r="K5" s="663" t="s">
        <v>4</v>
      </c>
      <c r="L5" s="664"/>
      <c r="M5" s="666"/>
    </row>
    <row r="6" spans="1:13" ht="12.75" customHeight="1">
      <c r="A6" s="635"/>
      <c r="B6" s="636"/>
      <c r="C6" s="636"/>
      <c r="D6" s="637"/>
      <c r="E6" s="667">
        <v>2009</v>
      </c>
      <c r="F6" s="669">
        <v>2010</v>
      </c>
      <c r="G6" s="671" t="s">
        <v>137</v>
      </c>
      <c r="H6" s="667">
        <v>2009</v>
      </c>
      <c r="I6" s="669">
        <v>2010</v>
      </c>
      <c r="J6" s="671" t="s">
        <v>137</v>
      </c>
      <c r="K6" s="667">
        <v>2009</v>
      </c>
      <c r="L6" s="669">
        <v>2010</v>
      </c>
      <c r="M6" s="673" t="s">
        <v>137</v>
      </c>
    </row>
    <row r="7" spans="1:13" ht="13.5" thickBot="1">
      <c r="A7" s="638"/>
      <c r="B7" s="639"/>
      <c r="C7" s="639"/>
      <c r="D7" s="640"/>
      <c r="E7" s="668"/>
      <c r="F7" s="670"/>
      <c r="G7" s="672"/>
      <c r="H7" s="668"/>
      <c r="I7" s="670"/>
      <c r="J7" s="672"/>
      <c r="K7" s="668"/>
      <c r="L7" s="670"/>
      <c r="M7" s="674"/>
    </row>
    <row r="8" spans="1:13" ht="13.5" thickTop="1">
      <c r="A8" s="21"/>
      <c r="B8" s="22" t="s">
        <v>11</v>
      </c>
      <c r="C8" s="23"/>
      <c r="D8" s="24"/>
      <c r="E8" s="316">
        <f>SUM(E9:E17)</f>
        <v>1355.0000000000014</v>
      </c>
      <c r="F8" s="317">
        <f>SUM(F9:F17)</f>
        <v>1351</v>
      </c>
      <c r="G8" s="319">
        <f>F8/E8</f>
        <v>0.9970479704797038</v>
      </c>
      <c r="H8" s="316">
        <f>SUM(H9:H17)</f>
        <v>1140.0000000000002</v>
      </c>
      <c r="I8" s="317">
        <f>SUM(I9:I17)</f>
        <v>1128.9999999999986</v>
      </c>
      <c r="J8" s="319">
        <f>I8/H8</f>
        <v>0.9903508771929811</v>
      </c>
      <c r="K8" s="316">
        <f>SUM(K9:K17)</f>
        <v>214.99999999999991</v>
      </c>
      <c r="L8" s="332">
        <f>SUM(L9:L17)</f>
        <v>222.0000000000001</v>
      </c>
      <c r="M8" s="321">
        <f>L8/K8</f>
        <v>1.0325581395348846</v>
      </c>
    </row>
    <row r="9" spans="1:13" ht="12.75">
      <c r="A9" s="677" t="s">
        <v>60</v>
      </c>
      <c r="B9" s="648"/>
      <c r="C9" s="35" t="s">
        <v>14</v>
      </c>
      <c r="D9" s="9"/>
      <c r="E9" s="109">
        <v>43</v>
      </c>
      <c r="F9" s="110">
        <v>60</v>
      </c>
      <c r="G9" s="323">
        <f aca="true" t="shared" si="0" ref="G9:G17">F9/E9</f>
        <v>1.3953488372093024</v>
      </c>
      <c r="H9" s="109">
        <v>37</v>
      </c>
      <c r="I9" s="110">
        <v>50.00000000000007</v>
      </c>
      <c r="J9" s="323">
        <f>I9/H9</f>
        <v>1.3513513513513533</v>
      </c>
      <c r="K9" s="109">
        <v>6</v>
      </c>
      <c r="L9" s="111">
        <v>10</v>
      </c>
      <c r="M9" s="325">
        <f>L9/K9</f>
        <v>1.6666666666666667</v>
      </c>
    </row>
    <row r="10" spans="1:13" ht="12.75">
      <c r="A10" s="678"/>
      <c r="B10" s="649"/>
      <c r="C10" s="35" t="s">
        <v>15</v>
      </c>
      <c r="D10" s="36"/>
      <c r="E10" s="173">
        <v>53</v>
      </c>
      <c r="F10" s="174">
        <v>40</v>
      </c>
      <c r="G10" s="327">
        <f t="shared" si="0"/>
        <v>0.7547169811320755</v>
      </c>
      <c r="H10" s="173">
        <v>52</v>
      </c>
      <c r="I10" s="174">
        <v>39.00000000000014</v>
      </c>
      <c r="J10" s="327">
        <f aca="true" t="shared" si="1" ref="J10:J17">I10/H10</f>
        <v>0.7500000000000028</v>
      </c>
      <c r="K10" s="173">
        <v>1</v>
      </c>
      <c r="L10" s="171">
        <v>1</v>
      </c>
      <c r="M10" s="308">
        <f aca="true" t="shared" si="2" ref="M10:M17">L10/K10</f>
        <v>1</v>
      </c>
    </row>
    <row r="11" spans="1:13" ht="12.75">
      <c r="A11" s="678"/>
      <c r="B11" s="649"/>
      <c r="C11" s="35" t="s">
        <v>16</v>
      </c>
      <c r="D11" s="36"/>
      <c r="E11" s="173">
        <v>51</v>
      </c>
      <c r="F11" s="174">
        <v>50</v>
      </c>
      <c r="G11" s="327">
        <f t="shared" si="0"/>
        <v>0.9803921568627451</v>
      </c>
      <c r="H11" s="173">
        <v>43.00000000000006</v>
      </c>
      <c r="I11" s="174">
        <v>42.00000000000012</v>
      </c>
      <c r="J11" s="327">
        <f t="shared" si="1"/>
        <v>0.9767441860465131</v>
      </c>
      <c r="K11" s="173">
        <v>8</v>
      </c>
      <c r="L11" s="171">
        <v>8.000000000000028</v>
      </c>
      <c r="M11" s="308">
        <f t="shared" si="2"/>
        <v>1.0000000000000036</v>
      </c>
    </row>
    <row r="12" spans="1:13" ht="12.75">
      <c r="A12" s="678"/>
      <c r="B12" s="649"/>
      <c r="C12" s="35" t="s">
        <v>17</v>
      </c>
      <c r="D12" s="36"/>
      <c r="E12" s="173">
        <v>815.0000000000013</v>
      </c>
      <c r="F12" s="174">
        <v>805</v>
      </c>
      <c r="G12" s="327">
        <f t="shared" si="0"/>
        <v>0.9877300613496918</v>
      </c>
      <c r="H12" s="173">
        <v>674</v>
      </c>
      <c r="I12" s="174">
        <v>648.9999999999987</v>
      </c>
      <c r="J12" s="327">
        <f t="shared" si="1"/>
        <v>0.9629080118694343</v>
      </c>
      <c r="K12" s="173">
        <v>141</v>
      </c>
      <c r="L12" s="171">
        <v>156</v>
      </c>
      <c r="M12" s="308">
        <f t="shared" si="2"/>
        <v>1.1063829787234043</v>
      </c>
    </row>
    <row r="13" spans="1:13" ht="12.75">
      <c r="A13" s="678"/>
      <c r="B13" s="649"/>
      <c r="C13" s="35" t="s">
        <v>18</v>
      </c>
      <c r="D13" s="36"/>
      <c r="E13" s="173">
        <v>103</v>
      </c>
      <c r="F13" s="174">
        <v>95</v>
      </c>
      <c r="G13" s="327">
        <f t="shared" si="0"/>
        <v>0.9223300970873787</v>
      </c>
      <c r="H13" s="173">
        <v>100</v>
      </c>
      <c r="I13" s="174">
        <v>94.99999999999994</v>
      </c>
      <c r="J13" s="327">
        <f t="shared" si="1"/>
        <v>0.9499999999999994</v>
      </c>
      <c r="K13" s="173">
        <v>3</v>
      </c>
      <c r="L13" s="171">
        <v>0</v>
      </c>
      <c r="M13" s="308">
        <f t="shared" si="2"/>
        <v>0</v>
      </c>
    </row>
    <row r="14" spans="1:13" ht="12.75">
      <c r="A14" s="678"/>
      <c r="B14" s="649"/>
      <c r="C14" s="35" t="s">
        <v>19</v>
      </c>
      <c r="D14" s="36"/>
      <c r="E14" s="173">
        <v>74.99999999999991</v>
      </c>
      <c r="F14" s="174">
        <v>74</v>
      </c>
      <c r="G14" s="327">
        <f t="shared" si="0"/>
        <v>0.9866666666666678</v>
      </c>
      <c r="H14" s="173">
        <v>72.00000000000014</v>
      </c>
      <c r="I14" s="174">
        <v>63.99999999999992</v>
      </c>
      <c r="J14" s="327">
        <f t="shared" si="1"/>
        <v>0.8888888888888861</v>
      </c>
      <c r="K14" s="173">
        <v>3</v>
      </c>
      <c r="L14" s="171">
        <v>10</v>
      </c>
      <c r="M14" s="308">
        <f t="shared" si="2"/>
        <v>3.3333333333333335</v>
      </c>
    </row>
    <row r="15" spans="1:13" ht="12.75">
      <c r="A15" s="678"/>
      <c r="B15" s="649"/>
      <c r="C15" s="35" t="s">
        <v>20</v>
      </c>
      <c r="D15" s="36"/>
      <c r="E15" s="173">
        <v>75.00000000000007</v>
      </c>
      <c r="F15" s="174">
        <v>65</v>
      </c>
      <c r="G15" s="327">
        <f t="shared" si="0"/>
        <v>0.8666666666666658</v>
      </c>
      <c r="H15" s="173">
        <v>58</v>
      </c>
      <c r="I15" s="174">
        <v>54</v>
      </c>
      <c r="J15" s="327">
        <f t="shared" si="1"/>
        <v>0.9310344827586207</v>
      </c>
      <c r="K15" s="173">
        <v>17</v>
      </c>
      <c r="L15" s="171">
        <v>11</v>
      </c>
      <c r="M15" s="308">
        <f t="shared" si="2"/>
        <v>0.6470588235294118</v>
      </c>
    </row>
    <row r="16" spans="1:13" ht="12.75">
      <c r="A16" s="678"/>
      <c r="B16" s="649"/>
      <c r="C16" s="35" t="s">
        <v>21</v>
      </c>
      <c r="D16" s="36"/>
      <c r="E16" s="173">
        <v>74</v>
      </c>
      <c r="F16" s="174">
        <v>61</v>
      </c>
      <c r="G16" s="327">
        <f t="shared" si="0"/>
        <v>0.8243243243243243</v>
      </c>
      <c r="H16" s="173">
        <v>44.00000000000017</v>
      </c>
      <c r="I16" s="174">
        <v>44</v>
      </c>
      <c r="J16" s="327">
        <f t="shared" si="1"/>
        <v>0.9999999999999961</v>
      </c>
      <c r="K16" s="173">
        <v>29.999999999999922</v>
      </c>
      <c r="L16" s="171">
        <v>17.00000000000006</v>
      </c>
      <c r="M16" s="308">
        <f t="shared" si="2"/>
        <v>0.5666666666666702</v>
      </c>
    </row>
    <row r="17" spans="1:13" ht="13.5" thickBot="1">
      <c r="A17" s="679"/>
      <c r="B17" s="650"/>
      <c r="C17" s="12" t="s">
        <v>22</v>
      </c>
      <c r="D17" s="13"/>
      <c r="E17" s="121">
        <v>66</v>
      </c>
      <c r="F17" s="122">
        <v>101</v>
      </c>
      <c r="G17" s="330">
        <f t="shared" si="0"/>
        <v>1.5303030303030303</v>
      </c>
      <c r="H17" s="121">
        <v>60</v>
      </c>
      <c r="I17" s="122">
        <v>91.99999999999964</v>
      </c>
      <c r="J17" s="330">
        <f t="shared" si="1"/>
        <v>1.5333333333333274</v>
      </c>
      <c r="K17" s="121">
        <v>6.000000000000006</v>
      </c>
      <c r="L17" s="123">
        <v>9.000000000000023</v>
      </c>
      <c r="M17" s="312">
        <f t="shared" si="2"/>
        <v>1.5000000000000022</v>
      </c>
    </row>
    <row r="18" ht="13.5">
      <c r="A18" s="435" t="s">
        <v>135</v>
      </c>
    </row>
    <row r="31" ht="12.75" customHeight="1"/>
  </sheetData>
  <sheetProtection password="CB3F" sheet="1" objects="1" scenarios="1"/>
  <mergeCells count="16">
    <mergeCell ref="A1:M1"/>
    <mergeCell ref="E4:M4"/>
    <mergeCell ref="A9:B17"/>
    <mergeCell ref="H6:H7"/>
    <mergeCell ref="I6:I7"/>
    <mergeCell ref="J6:J7"/>
    <mergeCell ref="A4:D7"/>
    <mergeCell ref="K6:K7"/>
    <mergeCell ref="L6:L7"/>
    <mergeCell ref="E5:G5"/>
    <mergeCell ref="H5:J5"/>
    <mergeCell ref="K5:M5"/>
    <mergeCell ref="E6:E7"/>
    <mergeCell ref="F6:F7"/>
    <mergeCell ref="G6:G7"/>
    <mergeCell ref="M6:M7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květen 2009
Divize statistických informací a analýz
&amp;"Arial Narrow,Tučné"Zápisy dětí do 1. ročníku základního vzdělávání&amp;"Arial Narrow,Obyčejné"
</oddHeader>
    <oddFooter>&amp;C&amp;"Arial Narrow,Tučné"&amp;9&amp;P/&amp;N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K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.00390625" style="0" customWidth="1"/>
    <col min="3" max="3" width="12.8515625" style="0" customWidth="1"/>
    <col min="4" max="4" width="7.28125" style="0" customWidth="1"/>
    <col min="5" max="5" width="6.8515625" style="0" customWidth="1"/>
    <col min="6" max="6" width="6.00390625" style="0" customWidth="1"/>
    <col min="7" max="7" width="7.7109375" style="0" bestFit="1" customWidth="1"/>
    <col min="8" max="10" width="5.8515625" style="0" customWidth="1"/>
    <col min="11" max="12" width="6.00390625" style="0" customWidth="1"/>
    <col min="13" max="16" width="5.8515625" style="0" customWidth="1"/>
    <col min="17" max="18" width="6.421875" style="0" customWidth="1"/>
    <col min="19" max="19" width="5.7109375" style="0" bestFit="1" customWidth="1"/>
    <col min="20" max="23" width="5.8515625" style="0" bestFit="1" customWidth="1"/>
    <col min="24" max="25" width="6.7109375" style="0" bestFit="1" customWidth="1"/>
    <col min="26" max="29" width="5.8515625" style="0" bestFit="1" customWidth="1"/>
    <col min="30" max="33" width="6.7109375" style="0" bestFit="1" customWidth="1"/>
    <col min="34" max="35" width="7.57421875" style="0" bestFit="1" customWidth="1"/>
    <col min="36" max="39" width="6.7109375" style="0" bestFit="1" customWidth="1"/>
  </cols>
  <sheetData>
    <row r="1" spans="1:14" ht="12.7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433" t="s">
        <v>121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12.75">
      <c r="A4" s="614"/>
      <c r="B4" s="615"/>
      <c r="C4" s="615"/>
      <c r="D4" s="616"/>
      <c r="E4" s="675" t="s">
        <v>54</v>
      </c>
      <c r="F4" s="570"/>
      <c r="G4" s="642" t="s">
        <v>6</v>
      </c>
      <c r="H4" s="566"/>
      <c r="I4" s="566"/>
      <c r="J4" s="566"/>
      <c r="K4" s="566"/>
      <c r="L4" s="564"/>
      <c r="M4" s="569" t="s">
        <v>105</v>
      </c>
      <c r="N4" s="570"/>
      <c r="O4" s="589" t="s">
        <v>106</v>
      </c>
      <c r="P4" s="676"/>
    </row>
    <row r="5" spans="1:16" ht="38.25" customHeight="1">
      <c r="A5" s="617"/>
      <c r="B5" s="618"/>
      <c r="C5" s="618"/>
      <c r="D5" s="619"/>
      <c r="E5" s="691"/>
      <c r="F5" s="572"/>
      <c r="G5" s="663" t="s">
        <v>57</v>
      </c>
      <c r="H5" s="664"/>
      <c r="I5" s="663" t="s">
        <v>104</v>
      </c>
      <c r="J5" s="665"/>
      <c r="K5" s="664" t="s">
        <v>8</v>
      </c>
      <c r="L5" s="665"/>
      <c r="M5" s="571"/>
      <c r="N5" s="572"/>
      <c r="O5" s="592"/>
      <c r="P5" s="683"/>
    </row>
    <row r="6" spans="1:37" ht="12.75" customHeight="1">
      <c r="A6" s="617"/>
      <c r="B6" s="618"/>
      <c r="C6" s="618"/>
      <c r="D6" s="619"/>
      <c r="E6" s="657" t="s">
        <v>57</v>
      </c>
      <c r="F6" s="659" t="s">
        <v>58</v>
      </c>
      <c r="G6" s="580" t="s">
        <v>57</v>
      </c>
      <c r="H6" s="655" t="s">
        <v>58</v>
      </c>
      <c r="I6" s="580" t="s">
        <v>57</v>
      </c>
      <c r="J6" s="659" t="s">
        <v>58</v>
      </c>
      <c r="K6" s="584" t="s">
        <v>57</v>
      </c>
      <c r="L6" s="659" t="s">
        <v>58</v>
      </c>
      <c r="M6" s="684" t="s">
        <v>57</v>
      </c>
      <c r="N6" s="659" t="s">
        <v>58</v>
      </c>
      <c r="O6" s="684" t="s">
        <v>57</v>
      </c>
      <c r="P6" s="686" t="s">
        <v>58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3.5" thickBot="1">
      <c r="A7" s="688"/>
      <c r="B7" s="689"/>
      <c r="C7" s="689"/>
      <c r="D7" s="690"/>
      <c r="E7" s="658"/>
      <c r="F7" s="660"/>
      <c r="G7" s="604"/>
      <c r="H7" s="656"/>
      <c r="I7" s="604"/>
      <c r="J7" s="660"/>
      <c r="K7" s="585"/>
      <c r="L7" s="660"/>
      <c r="M7" s="685"/>
      <c r="N7" s="692"/>
      <c r="O7" s="685"/>
      <c r="P7" s="68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27" ht="14.25" thickBot="1" thickTop="1">
      <c r="A8" s="81" t="s">
        <v>24</v>
      </c>
      <c r="B8" s="82"/>
      <c r="C8" s="82"/>
      <c r="D8" s="83" t="s">
        <v>25</v>
      </c>
      <c r="E8" s="354">
        <f>SUM(E9:E10)</f>
        <v>118900.00000000007</v>
      </c>
      <c r="F8" s="355">
        <f>SUM(F9:F10)</f>
        <v>54645.000000000044</v>
      </c>
      <c r="G8" s="356">
        <f>I8+K8</f>
        <v>101706</v>
      </c>
      <c r="H8" s="357">
        <f>J8+L8</f>
        <v>48791.99999999999</v>
      </c>
      <c r="I8" s="356">
        <f aca="true" t="shared" si="0" ref="I8:P8">SUM(I9:I10)</f>
        <v>99702</v>
      </c>
      <c r="J8" s="355">
        <f t="shared" si="0"/>
        <v>47898.99999999999</v>
      </c>
      <c r="K8" s="358">
        <f t="shared" si="0"/>
        <v>2004</v>
      </c>
      <c r="L8" s="355">
        <f t="shared" si="0"/>
        <v>893.0000000000014</v>
      </c>
      <c r="M8" s="356">
        <f t="shared" si="0"/>
        <v>17180</v>
      </c>
      <c r="N8" s="355">
        <f t="shared" si="0"/>
        <v>5847.99999999999</v>
      </c>
      <c r="O8" s="356">
        <f t="shared" si="0"/>
        <v>14</v>
      </c>
      <c r="P8" s="359">
        <f t="shared" si="0"/>
        <v>5</v>
      </c>
      <c r="Q8" s="15"/>
      <c r="R8" s="15"/>
      <c r="S8" s="15"/>
      <c r="T8" s="15"/>
      <c r="U8" s="15"/>
      <c r="V8" s="15"/>
      <c r="W8" s="15"/>
      <c r="X8" s="2"/>
      <c r="Y8" s="2"/>
      <c r="Z8" s="2"/>
      <c r="AA8" s="2"/>
    </row>
    <row r="9" spans="1:27" ht="12.75">
      <c r="A9" s="693" t="s">
        <v>60</v>
      </c>
      <c r="B9" s="78" t="s">
        <v>61</v>
      </c>
      <c r="C9" s="79"/>
      <c r="D9" s="80"/>
      <c r="E9" s="101">
        <v>98853.00000000007</v>
      </c>
      <c r="F9" s="102">
        <v>47840.00000000006</v>
      </c>
      <c r="G9" s="103">
        <f aca="true" t="shared" si="1" ref="G9:G67">I9+K9</f>
        <v>81728</v>
      </c>
      <c r="H9" s="104">
        <f aca="true" t="shared" si="2" ref="H9:H67">J9+L9</f>
        <v>42019</v>
      </c>
      <c r="I9" s="103">
        <v>80112</v>
      </c>
      <c r="J9" s="105">
        <v>41255</v>
      </c>
      <c r="K9" s="102">
        <v>1616</v>
      </c>
      <c r="L9" s="105">
        <v>764.0000000000014</v>
      </c>
      <c r="M9" s="103">
        <v>17123</v>
      </c>
      <c r="N9" s="105">
        <v>5820.99999999999</v>
      </c>
      <c r="O9" s="103">
        <v>2</v>
      </c>
      <c r="P9" s="106">
        <v>0</v>
      </c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>
      <c r="A10" s="693"/>
      <c r="B10" s="7" t="s">
        <v>62</v>
      </c>
      <c r="C10" s="8"/>
      <c r="D10" s="9"/>
      <c r="E10" s="107">
        <v>20047</v>
      </c>
      <c r="F10" s="108">
        <v>6804.999999999988</v>
      </c>
      <c r="G10" s="109">
        <f t="shared" si="1"/>
        <v>19978</v>
      </c>
      <c r="H10" s="110">
        <f t="shared" si="2"/>
        <v>6772.999999999994</v>
      </c>
      <c r="I10" s="109">
        <v>19590</v>
      </c>
      <c r="J10" s="108">
        <v>6643.999999999994</v>
      </c>
      <c r="K10" s="111">
        <v>388</v>
      </c>
      <c r="L10" s="108">
        <v>129</v>
      </c>
      <c r="M10" s="109">
        <v>56.99999999999985</v>
      </c>
      <c r="N10" s="108">
        <v>27</v>
      </c>
      <c r="O10" s="109">
        <v>12</v>
      </c>
      <c r="P10" s="112">
        <v>5</v>
      </c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3.5" thickBot="1">
      <c r="A11" s="694"/>
      <c r="B11" s="11"/>
      <c r="C11" s="12" t="s">
        <v>63</v>
      </c>
      <c r="D11" s="13"/>
      <c r="E11" s="113">
        <v>582.0000000000006</v>
      </c>
      <c r="F11" s="114">
        <v>254</v>
      </c>
      <c r="G11" s="115">
        <f t="shared" si="1"/>
        <v>580.0000000000007</v>
      </c>
      <c r="H11" s="116">
        <f t="shared" si="2"/>
        <v>252</v>
      </c>
      <c r="I11" s="115">
        <v>572.0000000000007</v>
      </c>
      <c r="J11" s="114">
        <v>248</v>
      </c>
      <c r="K11" s="117">
        <v>8</v>
      </c>
      <c r="L11" s="114">
        <v>4</v>
      </c>
      <c r="M11" s="115">
        <v>2</v>
      </c>
      <c r="N11" s="114">
        <v>2</v>
      </c>
      <c r="O11" s="115">
        <v>0</v>
      </c>
      <c r="P11" s="118">
        <v>0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3.5" thickBot="1">
      <c r="A12" s="360" t="s">
        <v>26</v>
      </c>
      <c r="B12" s="361"/>
      <c r="C12" s="362"/>
      <c r="D12" s="363" t="s">
        <v>27</v>
      </c>
      <c r="E12" s="364">
        <f>SUM(E13:E14)</f>
        <v>13766</v>
      </c>
      <c r="F12" s="365">
        <f>SUM(F13:F14)</f>
        <v>6413</v>
      </c>
      <c r="G12" s="366">
        <f t="shared" si="1"/>
        <v>11775.999999999984</v>
      </c>
      <c r="H12" s="367">
        <f t="shared" si="2"/>
        <v>5729</v>
      </c>
      <c r="I12" s="366">
        <f aca="true" t="shared" si="3" ref="I12:P12">SUM(I13:I14)</f>
        <v>10920.999999999984</v>
      </c>
      <c r="J12" s="365">
        <f t="shared" si="3"/>
        <v>5338</v>
      </c>
      <c r="K12" s="368">
        <f t="shared" si="3"/>
        <v>855</v>
      </c>
      <c r="L12" s="365">
        <f t="shared" si="3"/>
        <v>391</v>
      </c>
      <c r="M12" s="366">
        <f t="shared" si="3"/>
        <v>1989</v>
      </c>
      <c r="N12" s="365">
        <f t="shared" si="3"/>
        <v>684</v>
      </c>
      <c r="O12" s="366">
        <f t="shared" si="3"/>
        <v>1</v>
      </c>
      <c r="P12" s="369">
        <f t="shared" si="3"/>
        <v>0</v>
      </c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>
      <c r="A13" s="695" t="s">
        <v>60</v>
      </c>
      <c r="B13" s="4" t="s">
        <v>61</v>
      </c>
      <c r="C13" s="5"/>
      <c r="D13" s="6"/>
      <c r="E13" s="101">
        <v>11578</v>
      </c>
      <c r="F13" s="105">
        <v>5639</v>
      </c>
      <c r="G13" s="103">
        <f t="shared" si="1"/>
        <v>9591.999999999984</v>
      </c>
      <c r="H13" s="104">
        <f t="shared" si="2"/>
        <v>4956</v>
      </c>
      <c r="I13" s="103">
        <v>8849.999999999984</v>
      </c>
      <c r="J13" s="105">
        <v>4602</v>
      </c>
      <c r="K13" s="102">
        <v>742</v>
      </c>
      <c r="L13" s="105">
        <v>354</v>
      </c>
      <c r="M13" s="103">
        <v>1986</v>
      </c>
      <c r="N13" s="105">
        <v>683</v>
      </c>
      <c r="O13" s="103">
        <v>0</v>
      </c>
      <c r="P13" s="106"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.75">
      <c r="A14" s="693"/>
      <c r="B14" s="7" t="s">
        <v>62</v>
      </c>
      <c r="C14" s="8"/>
      <c r="D14" s="9"/>
      <c r="E14" s="107">
        <v>2188</v>
      </c>
      <c r="F14" s="108">
        <v>774</v>
      </c>
      <c r="G14" s="109">
        <f t="shared" si="1"/>
        <v>2184</v>
      </c>
      <c r="H14" s="110">
        <f t="shared" si="2"/>
        <v>773</v>
      </c>
      <c r="I14" s="109">
        <v>2071</v>
      </c>
      <c r="J14" s="108">
        <v>736</v>
      </c>
      <c r="K14" s="111">
        <v>113</v>
      </c>
      <c r="L14" s="108">
        <v>37</v>
      </c>
      <c r="M14" s="109">
        <v>3</v>
      </c>
      <c r="N14" s="108">
        <v>1</v>
      </c>
      <c r="O14" s="109">
        <v>1</v>
      </c>
      <c r="P14" s="112">
        <v>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3.5" thickBot="1">
      <c r="A15" s="694"/>
      <c r="B15" s="11"/>
      <c r="C15" s="12" t="s">
        <v>63</v>
      </c>
      <c r="D15" s="13"/>
      <c r="E15" s="119">
        <v>36</v>
      </c>
      <c r="F15" s="120">
        <v>15</v>
      </c>
      <c r="G15" s="121">
        <f t="shared" si="1"/>
        <v>36</v>
      </c>
      <c r="H15" s="122">
        <f t="shared" si="2"/>
        <v>15</v>
      </c>
      <c r="I15" s="121">
        <v>35</v>
      </c>
      <c r="J15" s="120">
        <v>15</v>
      </c>
      <c r="K15" s="123">
        <v>1</v>
      </c>
      <c r="L15" s="120">
        <v>0</v>
      </c>
      <c r="M15" s="121">
        <v>0</v>
      </c>
      <c r="N15" s="120">
        <v>0</v>
      </c>
      <c r="O15" s="121">
        <v>0</v>
      </c>
      <c r="P15" s="124"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3.5" thickBot="1">
      <c r="A16" s="360" t="s">
        <v>28</v>
      </c>
      <c r="B16" s="361"/>
      <c r="C16" s="362"/>
      <c r="D16" s="363" t="s">
        <v>29</v>
      </c>
      <c r="E16" s="364">
        <f>SUM(E17:E18)</f>
        <v>14993</v>
      </c>
      <c r="F16" s="365">
        <f>SUM(F17:F18)</f>
        <v>6806</v>
      </c>
      <c r="G16" s="366">
        <f t="shared" si="1"/>
        <v>12874</v>
      </c>
      <c r="H16" s="367">
        <f t="shared" si="2"/>
        <v>6113</v>
      </c>
      <c r="I16" s="366">
        <f aca="true" t="shared" si="4" ref="I16:P16">SUM(I17:I18)</f>
        <v>12661</v>
      </c>
      <c r="J16" s="365">
        <f t="shared" si="4"/>
        <v>6008</v>
      </c>
      <c r="K16" s="368">
        <f t="shared" si="4"/>
        <v>213</v>
      </c>
      <c r="L16" s="365">
        <f t="shared" si="4"/>
        <v>105</v>
      </c>
      <c r="M16" s="366">
        <f t="shared" si="4"/>
        <v>2116</v>
      </c>
      <c r="N16" s="365">
        <f t="shared" si="4"/>
        <v>692</v>
      </c>
      <c r="O16" s="366">
        <f t="shared" si="4"/>
        <v>3</v>
      </c>
      <c r="P16" s="369">
        <f t="shared" si="4"/>
        <v>1</v>
      </c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>
      <c r="A17" s="695" t="s">
        <v>60</v>
      </c>
      <c r="B17" s="4" t="s">
        <v>61</v>
      </c>
      <c r="C17" s="5"/>
      <c r="D17" s="6"/>
      <c r="E17" s="101">
        <v>12673</v>
      </c>
      <c r="F17" s="105">
        <v>6065</v>
      </c>
      <c r="G17" s="103">
        <f t="shared" si="1"/>
        <v>10558</v>
      </c>
      <c r="H17" s="104">
        <f t="shared" si="2"/>
        <v>5374</v>
      </c>
      <c r="I17" s="103">
        <v>10388</v>
      </c>
      <c r="J17" s="105">
        <v>5282</v>
      </c>
      <c r="K17" s="102">
        <v>170</v>
      </c>
      <c r="L17" s="105">
        <v>92</v>
      </c>
      <c r="M17" s="103">
        <v>2114</v>
      </c>
      <c r="N17" s="105">
        <v>691</v>
      </c>
      <c r="O17" s="103">
        <v>1</v>
      </c>
      <c r="P17" s="106">
        <v>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>
      <c r="A18" s="693"/>
      <c r="B18" s="7" t="s">
        <v>62</v>
      </c>
      <c r="C18" s="8"/>
      <c r="D18" s="9"/>
      <c r="E18" s="107">
        <v>2320</v>
      </c>
      <c r="F18" s="108">
        <v>741</v>
      </c>
      <c r="G18" s="109">
        <f t="shared" si="1"/>
        <v>2316</v>
      </c>
      <c r="H18" s="110">
        <f t="shared" si="2"/>
        <v>739</v>
      </c>
      <c r="I18" s="109">
        <v>2273</v>
      </c>
      <c r="J18" s="108">
        <v>726</v>
      </c>
      <c r="K18" s="111">
        <v>43</v>
      </c>
      <c r="L18" s="108">
        <v>13</v>
      </c>
      <c r="M18" s="109">
        <v>2</v>
      </c>
      <c r="N18" s="108">
        <v>1</v>
      </c>
      <c r="O18" s="109">
        <v>2</v>
      </c>
      <c r="P18" s="112">
        <v>1</v>
      </c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3.5" thickBot="1">
      <c r="A19" s="694"/>
      <c r="B19" s="11"/>
      <c r="C19" s="12" t="s">
        <v>63</v>
      </c>
      <c r="D19" s="13"/>
      <c r="E19" s="119">
        <v>65</v>
      </c>
      <c r="F19" s="120">
        <v>29</v>
      </c>
      <c r="G19" s="121">
        <f t="shared" si="1"/>
        <v>65</v>
      </c>
      <c r="H19" s="122">
        <f t="shared" si="2"/>
        <v>29</v>
      </c>
      <c r="I19" s="121">
        <v>65</v>
      </c>
      <c r="J19" s="120">
        <v>29</v>
      </c>
      <c r="K19" s="123">
        <v>0</v>
      </c>
      <c r="L19" s="120">
        <v>0</v>
      </c>
      <c r="M19" s="121">
        <v>0</v>
      </c>
      <c r="N19" s="120">
        <v>0</v>
      </c>
      <c r="O19" s="121">
        <v>0</v>
      </c>
      <c r="P19" s="124">
        <v>0</v>
      </c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3.5" thickBot="1">
      <c r="A20" s="360" t="s">
        <v>30</v>
      </c>
      <c r="B20" s="361"/>
      <c r="C20" s="362"/>
      <c r="D20" s="363" t="s">
        <v>31</v>
      </c>
      <c r="E20" s="364">
        <f>SUM(E21:E22)</f>
        <v>7302</v>
      </c>
      <c r="F20" s="365">
        <f>SUM(F21:F22)</f>
        <v>3370</v>
      </c>
      <c r="G20" s="366">
        <f t="shared" si="1"/>
        <v>6125</v>
      </c>
      <c r="H20" s="367">
        <f t="shared" si="2"/>
        <v>2986</v>
      </c>
      <c r="I20" s="366">
        <f aca="true" t="shared" si="5" ref="I20:P20">SUM(I21:I22)</f>
        <v>6101</v>
      </c>
      <c r="J20" s="365">
        <f t="shared" si="5"/>
        <v>2975</v>
      </c>
      <c r="K20" s="368">
        <f t="shared" si="5"/>
        <v>24</v>
      </c>
      <c r="L20" s="365">
        <f t="shared" si="5"/>
        <v>11</v>
      </c>
      <c r="M20" s="366">
        <f t="shared" si="5"/>
        <v>1175</v>
      </c>
      <c r="N20" s="365">
        <f t="shared" si="5"/>
        <v>384</v>
      </c>
      <c r="O20" s="366">
        <f t="shared" si="5"/>
        <v>2</v>
      </c>
      <c r="P20" s="369">
        <f t="shared" si="5"/>
        <v>0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>
      <c r="A21" s="695" t="s">
        <v>60</v>
      </c>
      <c r="B21" s="4" t="s">
        <v>61</v>
      </c>
      <c r="C21" s="5"/>
      <c r="D21" s="6"/>
      <c r="E21" s="101">
        <v>6022</v>
      </c>
      <c r="F21" s="105">
        <v>2922</v>
      </c>
      <c r="G21" s="103">
        <f t="shared" si="1"/>
        <v>4852</v>
      </c>
      <c r="H21" s="104">
        <f t="shared" si="2"/>
        <v>2541</v>
      </c>
      <c r="I21" s="103">
        <v>4834</v>
      </c>
      <c r="J21" s="105">
        <v>2533</v>
      </c>
      <c r="K21" s="102">
        <v>18</v>
      </c>
      <c r="L21" s="105">
        <v>8</v>
      </c>
      <c r="M21" s="103">
        <v>1170</v>
      </c>
      <c r="N21" s="105">
        <v>381</v>
      </c>
      <c r="O21" s="103">
        <v>0</v>
      </c>
      <c r="P21" s="106"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>
      <c r="A22" s="693"/>
      <c r="B22" s="7" t="s">
        <v>62</v>
      </c>
      <c r="C22" s="8"/>
      <c r="D22" s="9"/>
      <c r="E22" s="107">
        <v>1280</v>
      </c>
      <c r="F22" s="108">
        <v>448</v>
      </c>
      <c r="G22" s="109">
        <f t="shared" si="1"/>
        <v>1273</v>
      </c>
      <c r="H22" s="110">
        <f t="shared" si="2"/>
        <v>445</v>
      </c>
      <c r="I22" s="109">
        <v>1267</v>
      </c>
      <c r="J22" s="108">
        <v>442</v>
      </c>
      <c r="K22" s="111">
        <v>6</v>
      </c>
      <c r="L22" s="108">
        <v>3</v>
      </c>
      <c r="M22" s="109">
        <v>5</v>
      </c>
      <c r="N22" s="108">
        <v>3</v>
      </c>
      <c r="O22" s="109">
        <v>2</v>
      </c>
      <c r="P22" s="112">
        <v>0</v>
      </c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3.5" thickBot="1">
      <c r="A23" s="694"/>
      <c r="B23" s="11"/>
      <c r="C23" s="12" t="s">
        <v>63</v>
      </c>
      <c r="D23" s="13"/>
      <c r="E23" s="2">
        <v>25</v>
      </c>
      <c r="F23" s="2">
        <v>11</v>
      </c>
      <c r="G23" s="121">
        <f t="shared" si="1"/>
        <v>25</v>
      </c>
      <c r="H23" s="122">
        <f t="shared" si="2"/>
        <v>11</v>
      </c>
      <c r="I23" s="121">
        <v>25</v>
      </c>
      <c r="J23" s="120">
        <v>11</v>
      </c>
      <c r="K23" s="123">
        <v>0</v>
      </c>
      <c r="L23" s="120">
        <v>0</v>
      </c>
      <c r="M23" s="121">
        <v>0</v>
      </c>
      <c r="N23" s="120">
        <v>0</v>
      </c>
      <c r="O23" s="121">
        <v>0</v>
      </c>
      <c r="P23" s="124">
        <v>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3.5" thickBot="1">
      <c r="A24" s="360" t="s">
        <v>32</v>
      </c>
      <c r="B24" s="361"/>
      <c r="C24" s="362"/>
      <c r="D24" s="363" t="s">
        <v>33</v>
      </c>
      <c r="E24" s="364">
        <f>SUM(E25:E26)</f>
        <v>6112</v>
      </c>
      <c r="F24" s="365">
        <f>SUM(F25:F26)</f>
        <v>2793</v>
      </c>
      <c r="G24" s="366">
        <f t="shared" si="1"/>
        <v>5306</v>
      </c>
      <c r="H24" s="367">
        <f t="shared" si="2"/>
        <v>2525</v>
      </c>
      <c r="I24" s="366">
        <f aca="true" t="shared" si="6" ref="I24:P24">SUM(I25:I26)</f>
        <v>5279</v>
      </c>
      <c r="J24" s="365">
        <f t="shared" si="6"/>
        <v>2513</v>
      </c>
      <c r="K24" s="368">
        <f t="shared" si="6"/>
        <v>27</v>
      </c>
      <c r="L24" s="365">
        <f t="shared" si="6"/>
        <v>12.000000000000007</v>
      </c>
      <c r="M24" s="366">
        <f t="shared" si="6"/>
        <v>804</v>
      </c>
      <c r="N24" s="365">
        <f t="shared" si="6"/>
        <v>267</v>
      </c>
      <c r="O24" s="366">
        <f t="shared" si="6"/>
        <v>2</v>
      </c>
      <c r="P24" s="369">
        <f t="shared" si="6"/>
        <v>1</v>
      </c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>
      <c r="A25" s="695" t="s">
        <v>60</v>
      </c>
      <c r="B25" s="4" t="s">
        <v>61</v>
      </c>
      <c r="C25" s="5"/>
      <c r="D25" s="6"/>
      <c r="E25" s="101">
        <v>5103</v>
      </c>
      <c r="F25" s="105">
        <v>2428</v>
      </c>
      <c r="G25" s="103">
        <f t="shared" si="1"/>
        <v>4302</v>
      </c>
      <c r="H25" s="104">
        <f t="shared" si="2"/>
        <v>2162</v>
      </c>
      <c r="I25" s="103">
        <v>4285</v>
      </c>
      <c r="J25" s="105">
        <v>2156</v>
      </c>
      <c r="K25" s="102">
        <v>17</v>
      </c>
      <c r="L25" s="105">
        <v>6</v>
      </c>
      <c r="M25" s="103">
        <v>801</v>
      </c>
      <c r="N25" s="105">
        <v>266</v>
      </c>
      <c r="O25" s="103">
        <v>0</v>
      </c>
      <c r="P25" s="106">
        <v>0</v>
      </c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>
      <c r="A26" s="693"/>
      <c r="B26" s="7" t="s">
        <v>62</v>
      </c>
      <c r="C26" s="8"/>
      <c r="D26" s="9"/>
      <c r="E26" s="107">
        <v>1009</v>
      </c>
      <c r="F26" s="108">
        <v>365</v>
      </c>
      <c r="G26" s="109">
        <f t="shared" si="1"/>
        <v>1004</v>
      </c>
      <c r="H26" s="110">
        <f t="shared" si="2"/>
        <v>363</v>
      </c>
      <c r="I26" s="109">
        <v>994</v>
      </c>
      <c r="J26" s="108">
        <v>357</v>
      </c>
      <c r="K26" s="111">
        <v>10</v>
      </c>
      <c r="L26" s="108">
        <v>6.000000000000007</v>
      </c>
      <c r="M26" s="109">
        <v>3</v>
      </c>
      <c r="N26" s="108">
        <v>1</v>
      </c>
      <c r="O26" s="109">
        <v>2</v>
      </c>
      <c r="P26" s="112">
        <v>1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3.5" thickBot="1">
      <c r="A27" s="694"/>
      <c r="B27" s="11"/>
      <c r="C27" s="12" t="s">
        <v>63</v>
      </c>
      <c r="D27" s="13"/>
      <c r="E27" s="119">
        <v>25</v>
      </c>
      <c r="F27" s="120">
        <v>11</v>
      </c>
      <c r="G27" s="121">
        <f t="shared" si="1"/>
        <v>25</v>
      </c>
      <c r="H27" s="122">
        <f t="shared" si="2"/>
        <v>11</v>
      </c>
      <c r="I27" s="121">
        <v>25</v>
      </c>
      <c r="J27" s="120">
        <v>11</v>
      </c>
      <c r="K27" s="123">
        <v>0</v>
      </c>
      <c r="L27" s="120">
        <v>0</v>
      </c>
      <c r="M27" s="121">
        <v>0</v>
      </c>
      <c r="N27" s="120">
        <v>0</v>
      </c>
      <c r="O27" s="121">
        <v>0</v>
      </c>
      <c r="P27" s="124">
        <v>0</v>
      </c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3.5" thickBot="1">
      <c r="A28" s="360" t="s">
        <v>34</v>
      </c>
      <c r="B28" s="361"/>
      <c r="C28" s="362"/>
      <c r="D28" s="363" t="s">
        <v>35</v>
      </c>
      <c r="E28" s="364">
        <f>SUM(E29:E30)</f>
        <v>3357</v>
      </c>
      <c r="F28" s="365">
        <f>SUM(F29:F30)</f>
        <v>1517</v>
      </c>
      <c r="G28" s="366">
        <f t="shared" si="1"/>
        <v>2885</v>
      </c>
      <c r="H28" s="367">
        <f t="shared" si="2"/>
        <v>1328</v>
      </c>
      <c r="I28" s="366">
        <f aca="true" t="shared" si="7" ref="I28:P28">SUM(I29:I30)</f>
        <v>2794</v>
      </c>
      <c r="J28" s="365">
        <f t="shared" si="7"/>
        <v>1283</v>
      </c>
      <c r="K28" s="368">
        <f t="shared" si="7"/>
        <v>91</v>
      </c>
      <c r="L28" s="365">
        <f t="shared" si="7"/>
        <v>45</v>
      </c>
      <c r="M28" s="366">
        <f t="shared" si="7"/>
        <v>472</v>
      </c>
      <c r="N28" s="365">
        <f t="shared" si="7"/>
        <v>189</v>
      </c>
      <c r="O28" s="366">
        <f t="shared" si="7"/>
        <v>0</v>
      </c>
      <c r="P28" s="369">
        <f t="shared" si="7"/>
        <v>0</v>
      </c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>
      <c r="A29" s="695" t="s">
        <v>60</v>
      </c>
      <c r="B29" s="4" t="s">
        <v>61</v>
      </c>
      <c r="C29" s="5"/>
      <c r="D29" s="6"/>
      <c r="E29" s="101">
        <v>2725</v>
      </c>
      <c r="F29" s="105">
        <v>1291</v>
      </c>
      <c r="G29" s="103">
        <f t="shared" si="1"/>
        <v>2269</v>
      </c>
      <c r="H29" s="104">
        <f t="shared" si="2"/>
        <v>1110</v>
      </c>
      <c r="I29" s="103">
        <v>2191</v>
      </c>
      <c r="J29" s="105">
        <v>1071</v>
      </c>
      <c r="K29" s="102">
        <v>78</v>
      </c>
      <c r="L29" s="105">
        <v>39</v>
      </c>
      <c r="M29" s="103">
        <v>456</v>
      </c>
      <c r="N29" s="105">
        <v>181</v>
      </c>
      <c r="O29" s="103">
        <v>0</v>
      </c>
      <c r="P29" s="106">
        <v>0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>
      <c r="A30" s="693"/>
      <c r="B30" s="7" t="s">
        <v>62</v>
      </c>
      <c r="C30" s="8"/>
      <c r="D30" s="9"/>
      <c r="E30" s="107">
        <v>632</v>
      </c>
      <c r="F30" s="108">
        <v>226</v>
      </c>
      <c r="G30" s="109">
        <f t="shared" si="1"/>
        <v>616</v>
      </c>
      <c r="H30" s="110">
        <f t="shared" si="2"/>
        <v>218</v>
      </c>
      <c r="I30" s="109">
        <v>603</v>
      </c>
      <c r="J30" s="108">
        <v>212</v>
      </c>
      <c r="K30" s="111">
        <v>13</v>
      </c>
      <c r="L30" s="108">
        <v>6</v>
      </c>
      <c r="M30" s="109">
        <v>16</v>
      </c>
      <c r="N30" s="108">
        <v>8</v>
      </c>
      <c r="O30" s="109">
        <v>0</v>
      </c>
      <c r="P30" s="112">
        <v>0</v>
      </c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3.5" thickBot="1">
      <c r="A31" s="694"/>
      <c r="B31" s="11"/>
      <c r="C31" s="12" t="s">
        <v>63</v>
      </c>
      <c r="D31" s="13"/>
      <c r="E31" s="119">
        <v>56</v>
      </c>
      <c r="F31" s="120">
        <v>21</v>
      </c>
      <c r="G31" s="121">
        <f t="shared" si="1"/>
        <v>56</v>
      </c>
      <c r="H31" s="122">
        <f t="shared" si="2"/>
        <v>21</v>
      </c>
      <c r="I31" s="121">
        <v>55</v>
      </c>
      <c r="J31" s="120">
        <v>21</v>
      </c>
      <c r="K31" s="123">
        <v>1</v>
      </c>
      <c r="L31" s="120">
        <v>0</v>
      </c>
      <c r="M31" s="121">
        <v>0</v>
      </c>
      <c r="N31" s="120">
        <v>0</v>
      </c>
      <c r="O31" s="121">
        <v>0</v>
      </c>
      <c r="P31" s="124">
        <v>0</v>
      </c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3.5" thickBot="1">
      <c r="A32" s="360" t="s">
        <v>36</v>
      </c>
      <c r="B32" s="361"/>
      <c r="C32" s="362"/>
      <c r="D32" s="363" t="s">
        <v>37</v>
      </c>
      <c r="E32" s="364">
        <f>SUM(E33:E34)</f>
        <v>10104</v>
      </c>
      <c r="F32" s="365">
        <f>SUM(F33:F34)</f>
        <v>4691</v>
      </c>
      <c r="G32" s="366">
        <f t="shared" si="1"/>
        <v>8469</v>
      </c>
      <c r="H32" s="367">
        <f t="shared" si="2"/>
        <v>4132</v>
      </c>
      <c r="I32" s="366">
        <f aca="true" t="shared" si="8" ref="I32:P32">SUM(I33:I34)</f>
        <v>8257</v>
      </c>
      <c r="J32" s="365">
        <f t="shared" si="8"/>
        <v>4031</v>
      </c>
      <c r="K32" s="368">
        <f t="shared" si="8"/>
        <v>212</v>
      </c>
      <c r="L32" s="365">
        <f t="shared" si="8"/>
        <v>101</v>
      </c>
      <c r="M32" s="366">
        <f t="shared" si="8"/>
        <v>1635</v>
      </c>
      <c r="N32" s="365">
        <f t="shared" si="8"/>
        <v>559</v>
      </c>
      <c r="O32" s="366">
        <f t="shared" si="8"/>
        <v>0</v>
      </c>
      <c r="P32" s="369">
        <f t="shared" si="8"/>
        <v>0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>
      <c r="A33" s="695" t="s">
        <v>60</v>
      </c>
      <c r="B33" s="4" t="s">
        <v>61</v>
      </c>
      <c r="C33" s="5"/>
      <c r="D33" s="6"/>
      <c r="E33" s="101">
        <v>8274</v>
      </c>
      <c r="F33" s="105">
        <v>4012</v>
      </c>
      <c r="G33" s="103">
        <f t="shared" si="1"/>
        <v>6645</v>
      </c>
      <c r="H33" s="104">
        <f t="shared" si="2"/>
        <v>3457</v>
      </c>
      <c r="I33" s="103">
        <v>6472</v>
      </c>
      <c r="J33" s="105">
        <v>3371</v>
      </c>
      <c r="K33" s="102">
        <v>173</v>
      </c>
      <c r="L33" s="105">
        <v>86</v>
      </c>
      <c r="M33" s="103">
        <v>1629</v>
      </c>
      <c r="N33" s="105">
        <v>555</v>
      </c>
      <c r="O33" s="103">
        <v>0</v>
      </c>
      <c r="P33" s="106">
        <v>0</v>
      </c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>
      <c r="A34" s="693"/>
      <c r="B34" s="7" t="s">
        <v>62</v>
      </c>
      <c r="C34" s="8"/>
      <c r="D34" s="9"/>
      <c r="E34" s="107">
        <v>1830</v>
      </c>
      <c r="F34" s="108">
        <v>679</v>
      </c>
      <c r="G34" s="109">
        <f t="shared" si="1"/>
        <v>1824</v>
      </c>
      <c r="H34" s="110">
        <f t="shared" si="2"/>
        <v>675</v>
      </c>
      <c r="I34" s="109">
        <v>1785</v>
      </c>
      <c r="J34" s="108">
        <v>660</v>
      </c>
      <c r="K34" s="111">
        <v>39</v>
      </c>
      <c r="L34" s="108">
        <v>15</v>
      </c>
      <c r="M34" s="109">
        <v>6</v>
      </c>
      <c r="N34" s="108">
        <v>4</v>
      </c>
      <c r="O34" s="109">
        <v>0</v>
      </c>
      <c r="P34" s="112">
        <v>0</v>
      </c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thickBot="1">
      <c r="A35" s="694"/>
      <c r="B35" s="11"/>
      <c r="C35" s="12" t="s">
        <v>63</v>
      </c>
      <c r="D35" s="13"/>
      <c r="E35" s="119">
        <v>112</v>
      </c>
      <c r="F35" s="120">
        <v>59</v>
      </c>
      <c r="G35" s="121">
        <f t="shared" si="1"/>
        <v>111</v>
      </c>
      <c r="H35" s="122">
        <f t="shared" si="2"/>
        <v>58</v>
      </c>
      <c r="I35" s="121">
        <v>109</v>
      </c>
      <c r="J35" s="120">
        <v>57</v>
      </c>
      <c r="K35" s="123">
        <v>2</v>
      </c>
      <c r="L35" s="120">
        <v>1</v>
      </c>
      <c r="M35" s="121">
        <v>1</v>
      </c>
      <c r="N35" s="120">
        <v>1</v>
      </c>
      <c r="O35" s="121">
        <v>0</v>
      </c>
      <c r="P35" s="124"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thickBot="1">
      <c r="A36" s="360" t="s">
        <v>38</v>
      </c>
      <c r="B36" s="361"/>
      <c r="C36" s="362"/>
      <c r="D36" s="363" t="s">
        <v>39</v>
      </c>
      <c r="E36" s="364">
        <f>SUM(E37:E38)</f>
        <v>5179.999999999999</v>
      </c>
      <c r="F36" s="365">
        <f>SUM(F37:F38)</f>
        <v>2371</v>
      </c>
      <c r="G36" s="366">
        <f t="shared" si="1"/>
        <v>4277</v>
      </c>
      <c r="H36" s="367">
        <f t="shared" si="2"/>
        <v>2049</v>
      </c>
      <c r="I36" s="366">
        <f aca="true" t="shared" si="9" ref="I36:P36">SUM(I37:I38)</f>
        <v>4191</v>
      </c>
      <c r="J36" s="365">
        <f t="shared" si="9"/>
        <v>2022</v>
      </c>
      <c r="K36" s="368">
        <f t="shared" si="9"/>
        <v>86</v>
      </c>
      <c r="L36" s="365">
        <f t="shared" si="9"/>
        <v>27</v>
      </c>
      <c r="M36" s="366">
        <f t="shared" si="9"/>
        <v>903</v>
      </c>
      <c r="N36" s="365">
        <f t="shared" si="9"/>
        <v>322</v>
      </c>
      <c r="O36" s="366">
        <f t="shared" si="9"/>
        <v>0</v>
      </c>
      <c r="P36" s="369">
        <f t="shared" si="9"/>
        <v>0</v>
      </c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>
      <c r="A37" s="695" t="s">
        <v>60</v>
      </c>
      <c r="B37" s="4" t="s">
        <v>61</v>
      </c>
      <c r="C37" s="5"/>
      <c r="D37" s="6"/>
      <c r="E37" s="101">
        <v>4279</v>
      </c>
      <c r="F37" s="105">
        <v>2061</v>
      </c>
      <c r="G37" s="103">
        <f t="shared" si="1"/>
        <v>3378</v>
      </c>
      <c r="H37" s="104">
        <f t="shared" si="2"/>
        <v>1740</v>
      </c>
      <c r="I37" s="103">
        <v>3322</v>
      </c>
      <c r="J37" s="105">
        <v>1722</v>
      </c>
      <c r="K37" s="102">
        <v>56</v>
      </c>
      <c r="L37" s="105">
        <v>18</v>
      </c>
      <c r="M37" s="103">
        <v>901</v>
      </c>
      <c r="N37" s="105">
        <v>321</v>
      </c>
      <c r="O37" s="103">
        <v>0</v>
      </c>
      <c r="P37" s="106">
        <v>0</v>
      </c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>
      <c r="A38" s="693"/>
      <c r="B38" s="7" t="s">
        <v>62</v>
      </c>
      <c r="C38" s="8"/>
      <c r="D38" s="9"/>
      <c r="E38" s="107">
        <v>900.9999999999994</v>
      </c>
      <c r="F38" s="108">
        <v>310</v>
      </c>
      <c r="G38" s="109">
        <f t="shared" si="1"/>
        <v>899</v>
      </c>
      <c r="H38" s="110">
        <f t="shared" si="2"/>
        <v>309</v>
      </c>
      <c r="I38" s="109">
        <v>869</v>
      </c>
      <c r="J38" s="108">
        <v>300</v>
      </c>
      <c r="K38" s="111">
        <v>30</v>
      </c>
      <c r="L38" s="108">
        <v>9</v>
      </c>
      <c r="M38" s="109">
        <v>2</v>
      </c>
      <c r="N38" s="108">
        <v>1</v>
      </c>
      <c r="O38" s="109">
        <v>0</v>
      </c>
      <c r="P38" s="112">
        <v>0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3.5" thickBot="1">
      <c r="A39" s="694"/>
      <c r="B39" s="11"/>
      <c r="C39" s="12" t="s">
        <v>63</v>
      </c>
      <c r="D39" s="13"/>
      <c r="E39" s="119">
        <v>26</v>
      </c>
      <c r="F39" s="120">
        <v>11</v>
      </c>
      <c r="G39" s="121">
        <f t="shared" si="1"/>
        <v>26</v>
      </c>
      <c r="H39" s="122">
        <f t="shared" si="2"/>
        <v>11</v>
      </c>
      <c r="I39" s="121">
        <v>26</v>
      </c>
      <c r="J39" s="120">
        <v>11</v>
      </c>
      <c r="K39" s="123">
        <v>0</v>
      </c>
      <c r="L39" s="120">
        <v>0</v>
      </c>
      <c r="M39" s="121">
        <v>0</v>
      </c>
      <c r="N39" s="120">
        <v>0</v>
      </c>
      <c r="O39" s="121">
        <v>0</v>
      </c>
      <c r="P39" s="124">
        <v>0</v>
      </c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3.5" thickBot="1">
      <c r="A40" s="360" t="s">
        <v>40</v>
      </c>
      <c r="B40" s="361"/>
      <c r="C40" s="362"/>
      <c r="D40" s="363" t="s">
        <v>41</v>
      </c>
      <c r="E40" s="364">
        <f>SUM(E41:E42)</f>
        <v>6263</v>
      </c>
      <c r="F40" s="365">
        <f>SUM(F41:F42)</f>
        <v>2889</v>
      </c>
      <c r="G40" s="366">
        <f t="shared" si="1"/>
        <v>5346</v>
      </c>
      <c r="H40" s="367">
        <f t="shared" si="2"/>
        <v>2581</v>
      </c>
      <c r="I40" s="366">
        <f aca="true" t="shared" si="10" ref="I40:P40">SUM(I41:I42)</f>
        <v>5319</v>
      </c>
      <c r="J40" s="365">
        <f t="shared" si="10"/>
        <v>2574</v>
      </c>
      <c r="K40" s="368">
        <f t="shared" si="10"/>
        <v>27</v>
      </c>
      <c r="L40" s="365">
        <f t="shared" si="10"/>
        <v>7</v>
      </c>
      <c r="M40" s="366">
        <f t="shared" si="10"/>
        <v>916.9999999999987</v>
      </c>
      <c r="N40" s="365">
        <f t="shared" si="10"/>
        <v>308</v>
      </c>
      <c r="O40" s="366">
        <f t="shared" si="10"/>
        <v>0</v>
      </c>
      <c r="P40" s="369">
        <f t="shared" si="10"/>
        <v>0</v>
      </c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>
      <c r="A41" s="695" t="s">
        <v>60</v>
      </c>
      <c r="B41" s="4" t="s">
        <v>61</v>
      </c>
      <c r="C41" s="5"/>
      <c r="D41" s="6"/>
      <c r="E41" s="101">
        <v>5181</v>
      </c>
      <c r="F41" s="105">
        <v>2538</v>
      </c>
      <c r="G41" s="103">
        <f t="shared" si="1"/>
        <v>4265</v>
      </c>
      <c r="H41" s="104">
        <f t="shared" si="2"/>
        <v>2230</v>
      </c>
      <c r="I41" s="103">
        <v>4252</v>
      </c>
      <c r="J41" s="105">
        <v>2226</v>
      </c>
      <c r="K41" s="102">
        <v>13</v>
      </c>
      <c r="L41" s="105">
        <v>4</v>
      </c>
      <c r="M41" s="103">
        <v>915.9999999999987</v>
      </c>
      <c r="N41" s="105">
        <v>308</v>
      </c>
      <c r="O41" s="103">
        <v>0</v>
      </c>
      <c r="P41" s="106">
        <v>0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>
      <c r="A42" s="693"/>
      <c r="B42" s="7" t="s">
        <v>62</v>
      </c>
      <c r="C42" s="8"/>
      <c r="D42" s="9"/>
      <c r="E42" s="107">
        <v>1082</v>
      </c>
      <c r="F42" s="108">
        <v>351</v>
      </c>
      <c r="G42" s="109">
        <f t="shared" si="1"/>
        <v>1081</v>
      </c>
      <c r="H42" s="110">
        <f t="shared" si="2"/>
        <v>351</v>
      </c>
      <c r="I42" s="109">
        <v>1067</v>
      </c>
      <c r="J42" s="108">
        <v>348</v>
      </c>
      <c r="K42" s="111">
        <v>14</v>
      </c>
      <c r="L42" s="108">
        <v>3</v>
      </c>
      <c r="M42" s="109">
        <v>1</v>
      </c>
      <c r="N42" s="108">
        <v>0</v>
      </c>
      <c r="O42" s="109">
        <v>0</v>
      </c>
      <c r="P42" s="112">
        <v>0</v>
      </c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thickBot="1">
      <c r="A43" s="694"/>
      <c r="B43" s="11"/>
      <c r="C43" s="12" t="s">
        <v>63</v>
      </c>
      <c r="D43" s="13"/>
      <c r="E43" s="119">
        <v>18</v>
      </c>
      <c r="F43" s="120">
        <v>3</v>
      </c>
      <c r="G43" s="121">
        <f t="shared" si="1"/>
        <v>18</v>
      </c>
      <c r="H43" s="122">
        <f t="shared" si="2"/>
        <v>3</v>
      </c>
      <c r="I43" s="121">
        <v>17</v>
      </c>
      <c r="J43" s="120">
        <v>3</v>
      </c>
      <c r="K43" s="123">
        <v>1</v>
      </c>
      <c r="L43" s="120">
        <v>0</v>
      </c>
      <c r="M43" s="121">
        <v>0</v>
      </c>
      <c r="N43" s="120">
        <v>0</v>
      </c>
      <c r="O43" s="121">
        <v>0</v>
      </c>
      <c r="P43" s="124">
        <v>0</v>
      </c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thickBot="1">
      <c r="A44" s="360" t="s">
        <v>42</v>
      </c>
      <c r="B44" s="361"/>
      <c r="C44" s="362"/>
      <c r="D44" s="363" t="s">
        <v>43</v>
      </c>
      <c r="E44" s="364">
        <f>SUM(E45:E46)</f>
        <v>5735</v>
      </c>
      <c r="F44" s="365">
        <f>SUM(F45:F46)</f>
        <v>2605</v>
      </c>
      <c r="G44" s="366">
        <f t="shared" si="1"/>
        <v>5016</v>
      </c>
      <c r="H44" s="367">
        <f t="shared" si="2"/>
        <v>2375</v>
      </c>
      <c r="I44" s="366">
        <f aca="true" t="shared" si="11" ref="I44:P44">SUM(I45:I46)</f>
        <v>4975</v>
      </c>
      <c r="J44" s="365">
        <f t="shared" si="11"/>
        <v>2362</v>
      </c>
      <c r="K44" s="368">
        <f t="shared" si="11"/>
        <v>41</v>
      </c>
      <c r="L44" s="365">
        <f t="shared" si="11"/>
        <v>13</v>
      </c>
      <c r="M44" s="366">
        <f t="shared" si="11"/>
        <v>718</v>
      </c>
      <c r="N44" s="365">
        <f t="shared" si="11"/>
        <v>230</v>
      </c>
      <c r="O44" s="366">
        <f t="shared" si="11"/>
        <v>1</v>
      </c>
      <c r="P44" s="369">
        <f t="shared" si="11"/>
        <v>0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>
      <c r="A45" s="695" t="s">
        <v>60</v>
      </c>
      <c r="B45" s="4" t="s">
        <v>61</v>
      </c>
      <c r="C45" s="5"/>
      <c r="D45" s="6"/>
      <c r="E45" s="101">
        <v>4811</v>
      </c>
      <c r="F45" s="105">
        <v>2311</v>
      </c>
      <c r="G45" s="103">
        <f t="shared" si="1"/>
        <v>4097</v>
      </c>
      <c r="H45" s="104">
        <f t="shared" si="2"/>
        <v>2083</v>
      </c>
      <c r="I45" s="103">
        <v>4067</v>
      </c>
      <c r="J45" s="105">
        <v>2073</v>
      </c>
      <c r="K45" s="102">
        <v>30</v>
      </c>
      <c r="L45" s="105">
        <v>10</v>
      </c>
      <c r="M45" s="103">
        <v>714</v>
      </c>
      <c r="N45" s="105">
        <v>228</v>
      </c>
      <c r="O45" s="103">
        <v>0</v>
      </c>
      <c r="P45" s="106">
        <v>0</v>
      </c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>
      <c r="A46" s="693"/>
      <c r="B46" s="7" t="s">
        <v>62</v>
      </c>
      <c r="C46" s="8"/>
      <c r="D46" s="9"/>
      <c r="E46" s="107">
        <v>924</v>
      </c>
      <c r="F46" s="108">
        <v>294</v>
      </c>
      <c r="G46" s="109">
        <f t="shared" si="1"/>
        <v>919</v>
      </c>
      <c r="H46" s="110">
        <f t="shared" si="2"/>
        <v>292</v>
      </c>
      <c r="I46" s="109">
        <v>908</v>
      </c>
      <c r="J46" s="108">
        <v>289</v>
      </c>
      <c r="K46" s="111">
        <v>11</v>
      </c>
      <c r="L46" s="108">
        <v>3</v>
      </c>
      <c r="M46" s="109">
        <v>4</v>
      </c>
      <c r="N46" s="108">
        <v>2</v>
      </c>
      <c r="O46" s="109">
        <v>1</v>
      </c>
      <c r="P46" s="112">
        <v>0</v>
      </c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3.5" thickBot="1">
      <c r="A47" s="694"/>
      <c r="B47" s="11"/>
      <c r="C47" s="12" t="s">
        <v>63</v>
      </c>
      <c r="D47" s="13"/>
      <c r="E47" s="119">
        <v>23</v>
      </c>
      <c r="F47" s="120">
        <v>10</v>
      </c>
      <c r="G47" s="121">
        <f t="shared" si="1"/>
        <v>22</v>
      </c>
      <c r="H47" s="122">
        <f t="shared" si="2"/>
        <v>8.999999999999995</v>
      </c>
      <c r="I47" s="121">
        <v>21</v>
      </c>
      <c r="J47" s="120">
        <v>7.999999999999995</v>
      </c>
      <c r="K47" s="123">
        <v>1</v>
      </c>
      <c r="L47" s="120">
        <v>1</v>
      </c>
      <c r="M47" s="121">
        <v>1</v>
      </c>
      <c r="N47" s="120">
        <v>1</v>
      </c>
      <c r="O47" s="121">
        <v>0</v>
      </c>
      <c r="P47" s="124">
        <v>0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3.5" thickBot="1">
      <c r="A48" s="360" t="s">
        <v>44</v>
      </c>
      <c r="B48" s="361"/>
      <c r="C48" s="362"/>
      <c r="D48" s="363" t="s">
        <v>9</v>
      </c>
      <c r="E48" s="364">
        <f>SUM(E49:E50)</f>
        <v>5653</v>
      </c>
      <c r="F48" s="365">
        <f>SUM(F49:F50)</f>
        <v>2615</v>
      </c>
      <c r="G48" s="366">
        <f t="shared" si="1"/>
        <v>4807</v>
      </c>
      <c r="H48" s="367">
        <f t="shared" si="2"/>
        <v>2336</v>
      </c>
      <c r="I48" s="366">
        <f aca="true" t="shared" si="12" ref="I48:P48">SUM(I49:I50)</f>
        <v>4778</v>
      </c>
      <c r="J48" s="365">
        <f t="shared" si="12"/>
        <v>2324</v>
      </c>
      <c r="K48" s="368">
        <f t="shared" si="12"/>
        <v>29</v>
      </c>
      <c r="L48" s="365">
        <f t="shared" si="12"/>
        <v>12.000000000000005</v>
      </c>
      <c r="M48" s="366">
        <f t="shared" si="12"/>
        <v>846</v>
      </c>
      <c r="N48" s="365">
        <f t="shared" si="12"/>
        <v>279</v>
      </c>
      <c r="O48" s="366">
        <f t="shared" si="12"/>
        <v>0</v>
      </c>
      <c r="P48" s="369">
        <f t="shared" si="12"/>
        <v>0</v>
      </c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>
      <c r="A49" s="695" t="s">
        <v>60</v>
      </c>
      <c r="B49" s="4" t="s">
        <v>61</v>
      </c>
      <c r="C49" s="5"/>
      <c r="D49" s="6"/>
      <c r="E49" s="101">
        <v>4761</v>
      </c>
      <c r="F49" s="105">
        <v>2315</v>
      </c>
      <c r="G49" s="103">
        <f t="shared" si="1"/>
        <v>3922</v>
      </c>
      <c r="H49" s="104">
        <f t="shared" si="2"/>
        <v>2037</v>
      </c>
      <c r="I49" s="103">
        <v>3906</v>
      </c>
      <c r="J49" s="105">
        <v>2030</v>
      </c>
      <c r="K49" s="102">
        <v>16</v>
      </c>
      <c r="L49" s="105">
        <v>7.000000000000005</v>
      </c>
      <c r="M49" s="103">
        <v>839</v>
      </c>
      <c r="N49" s="105">
        <v>278</v>
      </c>
      <c r="O49" s="103">
        <v>0</v>
      </c>
      <c r="P49" s="106">
        <v>0</v>
      </c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16" ht="12.75">
      <c r="A50" s="693"/>
      <c r="B50" s="7" t="s">
        <v>62</v>
      </c>
      <c r="C50" s="8"/>
      <c r="D50" s="9"/>
      <c r="E50" s="107">
        <v>892</v>
      </c>
      <c r="F50" s="108">
        <v>300</v>
      </c>
      <c r="G50" s="109">
        <f t="shared" si="1"/>
        <v>885</v>
      </c>
      <c r="H50" s="110">
        <f t="shared" si="2"/>
        <v>299</v>
      </c>
      <c r="I50" s="109">
        <v>872</v>
      </c>
      <c r="J50" s="108">
        <v>294</v>
      </c>
      <c r="K50" s="111">
        <v>13</v>
      </c>
      <c r="L50" s="108">
        <v>5</v>
      </c>
      <c r="M50" s="109">
        <v>7</v>
      </c>
      <c r="N50" s="108">
        <v>1</v>
      </c>
      <c r="O50" s="109">
        <v>0</v>
      </c>
      <c r="P50" s="112">
        <v>0</v>
      </c>
    </row>
    <row r="51" spans="1:16" ht="13.5" thickBot="1">
      <c r="A51" s="694"/>
      <c r="B51" s="11"/>
      <c r="C51" s="12" t="s">
        <v>63</v>
      </c>
      <c r="D51" s="13"/>
      <c r="E51" s="119">
        <v>20</v>
      </c>
      <c r="F51" s="120">
        <v>7</v>
      </c>
      <c r="G51" s="121">
        <f t="shared" si="1"/>
        <v>20</v>
      </c>
      <c r="H51" s="122">
        <f t="shared" si="2"/>
        <v>7</v>
      </c>
      <c r="I51" s="121">
        <v>20</v>
      </c>
      <c r="J51" s="120">
        <v>7</v>
      </c>
      <c r="K51" s="123">
        <v>0</v>
      </c>
      <c r="L51" s="120">
        <v>0</v>
      </c>
      <c r="M51" s="121">
        <v>0</v>
      </c>
      <c r="N51" s="120">
        <v>0</v>
      </c>
      <c r="O51" s="121">
        <v>0</v>
      </c>
      <c r="P51" s="124">
        <v>0</v>
      </c>
    </row>
    <row r="52" spans="1:16" ht="13.5" thickBot="1">
      <c r="A52" s="360" t="s">
        <v>45</v>
      </c>
      <c r="B52" s="361"/>
      <c r="C52" s="362"/>
      <c r="D52" s="363" t="s">
        <v>10</v>
      </c>
      <c r="E52" s="364">
        <f>SUM(E53:E54)</f>
        <v>13149</v>
      </c>
      <c r="F52" s="365">
        <f>SUM(F53:F54)</f>
        <v>6058</v>
      </c>
      <c r="G52" s="366">
        <f t="shared" si="1"/>
        <v>11336</v>
      </c>
      <c r="H52" s="367">
        <f t="shared" si="2"/>
        <v>5434</v>
      </c>
      <c r="I52" s="366">
        <f aca="true" t="shared" si="13" ref="I52:P52">SUM(I53:I54)</f>
        <v>11147</v>
      </c>
      <c r="J52" s="365">
        <f t="shared" si="13"/>
        <v>5342</v>
      </c>
      <c r="K52" s="368">
        <f t="shared" si="13"/>
        <v>189</v>
      </c>
      <c r="L52" s="365">
        <f t="shared" si="13"/>
        <v>92</v>
      </c>
      <c r="M52" s="366">
        <f t="shared" si="13"/>
        <v>1810</v>
      </c>
      <c r="N52" s="365">
        <f t="shared" si="13"/>
        <v>623</v>
      </c>
      <c r="O52" s="366">
        <f t="shared" si="13"/>
        <v>3</v>
      </c>
      <c r="P52" s="369">
        <f t="shared" si="13"/>
        <v>1</v>
      </c>
    </row>
    <row r="53" spans="1:16" ht="12.75" customHeight="1">
      <c r="A53" s="695" t="s">
        <v>60</v>
      </c>
      <c r="B53" s="4" t="s">
        <v>61</v>
      </c>
      <c r="C53" s="5"/>
      <c r="D53" s="6"/>
      <c r="E53" s="101">
        <v>10932</v>
      </c>
      <c r="F53" s="105">
        <v>5344</v>
      </c>
      <c r="G53" s="103">
        <f t="shared" si="1"/>
        <v>9124</v>
      </c>
      <c r="H53" s="104">
        <f t="shared" si="2"/>
        <v>4722</v>
      </c>
      <c r="I53" s="103">
        <v>8978</v>
      </c>
      <c r="J53" s="105">
        <v>4646</v>
      </c>
      <c r="K53" s="102">
        <v>146</v>
      </c>
      <c r="L53" s="105">
        <v>76</v>
      </c>
      <c r="M53" s="103">
        <v>1807</v>
      </c>
      <c r="N53" s="105">
        <v>622</v>
      </c>
      <c r="O53" s="103">
        <v>1</v>
      </c>
      <c r="P53" s="106">
        <v>0</v>
      </c>
    </row>
    <row r="54" spans="1:16" ht="12.75">
      <c r="A54" s="693"/>
      <c r="B54" s="7" t="s">
        <v>62</v>
      </c>
      <c r="C54" s="8"/>
      <c r="D54" s="9"/>
      <c r="E54" s="107">
        <v>2217</v>
      </c>
      <c r="F54" s="108">
        <v>714</v>
      </c>
      <c r="G54" s="109">
        <f t="shared" si="1"/>
        <v>2212</v>
      </c>
      <c r="H54" s="110">
        <f t="shared" si="2"/>
        <v>712</v>
      </c>
      <c r="I54" s="109">
        <v>2169</v>
      </c>
      <c r="J54" s="108">
        <v>696</v>
      </c>
      <c r="K54" s="111">
        <v>43</v>
      </c>
      <c r="L54" s="108">
        <v>16</v>
      </c>
      <c r="M54" s="109">
        <v>3</v>
      </c>
      <c r="N54" s="108">
        <v>1</v>
      </c>
      <c r="O54" s="109">
        <v>2</v>
      </c>
      <c r="P54" s="112">
        <v>1</v>
      </c>
    </row>
    <row r="55" spans="1:16" ht="13.5" thickBot="1">
      <c r="A55" s="694"/>
      <c r="B55" s="11"/>
      <c r="C55" s="12" t="s">
        <v>63</v>
      </c>
      <c r="D55" s="13"/>
      <c r="E55" s="119">
        <v>39</v>
      </c>
      <c r="F55" s="120">
        <v>13</v>
      </c>
      <c r="G55" s="121">
        <f t="shared" si="1"/>
        <v>39</v>
      </c>
      <c r="H55" s="122">
        <f t="shared" si="2"/>
        <v>13</v>
      </c>
      <c r="I55" s="121">
        <v>38</v>
      </c>
      <c r="J55" s="120">
        <v>12</v>
      </c>
      <c r="K55" s="123">
        <v>1</v>
      </c>
      <c r="L55" s="120">
        <v>1</v>
      </c>
      <c r="M55" s="121">
        <v>0</v>
      </c>
      <c r="N55" s="120">
        <v>0</v>
      </c>
      <c r="O55" s="121">
        <v>0</v>
      </c>
      <c r="P55" s="124">
        <v>0</v>
      </c>
    </row>
    <row r="56" spans="1:16" ht="13.5" thickBot="1">
      <c r="A56" s="370" t="s">
        <v>46</v>
      </c>
      <c r="B56" s="371"/>
      <c r="C56" s="372"/>
      <c r="D56" s="373" t="s">
        <v>47</v>
      </c>
      <c r="E56" s="364">
        <f>SUM(E57:E58)</f>
        <v>7147</v>
      </c>
      <c r="F56" s="365">
        <f>SUM(F57:F58)</f>
        <v>3387</v>
      </c>
      <c r="G56" s="366">
        <f t="shared" si="1"/>
        <v>6101</v>
      </c>
      <c r="H56" s="367">
        <f t="shared" si="2"/>
        <v>2991</v>
      </c>
      <c r="I56" s="366">
        <f aca="true" t="shared" si="14" ref="I56:P56">SUM(I57:I58)</f>
        <v>6017</v>
      </c>
      <c r="J56" s="365">
        <f t="shared" si="14"/>
        <v>2961</v>
      </c>
      <c r="K56" s="368">
        <f t="shared" si="14"/>
        <v>84</v>
      </c>
      <c r="L56" s="365">
        <f t="shared" si="14"/>
        <v>30</v>
      </c>
      <c r="M56" s="366">
        <f t="shared" si="14"/>
        <v>1045</v>
      </c>
      <c r="N56" s="365">
        <f t="shared" si="14"/>
        <v>395</v>
      </c>
      <c r="O56" s="366">
        <f t="shared" si="14"/>
        <v>1</v>
      </c>
      <c r="P56" s="369">
        <f t="shared" si="14"/>
        <v>1</v>
      </c>
    </row>
    <row r="57" spans="1:16" ht="12.75">
      <c r="A57" s="695" t="s">
        <v>60</v>
      </c>
      <c r="B57" s="4" t="s">
        <v>61</v>
      </c>
      <c r="C57" s="5"/>
      <c r="D57" s="6"/>
      <c r="E57" s="101">
        <v>5887</v>
      </c>
      <c r="F57" s="105">
        <v>2941</v>
      </c>
      <c r="G57" s="103">
        <f t="shared" si="1"/>
        <v>4843</v>
      </c>
      <c r="H57" s="104">
        <f t="shared" si="2"/>
        <v>2546</v>
      </c>
      <c r="I57" s="103">
        <v>4771</v>
      </c>
      <c r="J57" s="105">
        <v>2518</v>
      </c>
      <c r="K57" s="102">
        <v>72</v>
      </c>
      <c r="L57" s="105">
        <v>28</v>
      </c>
      <c r="M57" s="103">
        <v>1044</v>
      </c>
      <c r="N57" s="105">
        <v>395</v>
      </c>
      <c r="O57" s="103">
        <v>0</v>
      </c>
      <c r="P57" s="106">
        <v>0</v>
      </c>
    </row>
    <row r="58" spans="1:16" ht="12.75">
      <c r="A58" s="693"/>
      <c r="B58" s="7" t="s">
        <v>62</v>
      </c>
      <c r="C58" s="8"/>
      <c r="D58" s="9"/>
      <c r="E58" s="107">
        <v>1260</v>
      </c>
      <c r="F58" s="108">
        <v>446</v>
      </c>
      <c r="G58" s="109">
        <f t="shared" si="1"/>
        <v>1258</v>
      </c>
      <c r="H58" s="110">
        <f t="shared" si="2"/>
        <v>445</v>
      </c>
      <c r="I58" s="109">
        <v>1246</v>
      </c>
      <c r="J58" s="108">
        <v>443</v>
      </c>
      <c r="K58" s="111">
        <v>12</v>
      </c>
      <c r="L58" s="108">
        <v>2</v>
      </c>
      <c r="M58" s="109">
        <v>1</v>
      </c>
      <c r="N58" s="108">
        <v>0</v>
      </c>
      <c r="O58" s="109">
        <v>1</v>
      </c>
      <c r="P58" s="112">
        <v>1</v>
      </c>
    </row>
    <row r="59" spans="1:16" ht="13.5" thickBot="1">
      <c r="A59" s="694"/>
      <c r="B59" s="11"/>
      <c r="C59" s="12" t="s">
        <v>63</v>
      </c>
      <c r="D59" s="13"/>
      <c r="E59" s="119">
        <v>29</v>
      </c>
      <c r="F59" s="120">
        <v>11</v>
      </c>
      <c r="G59" s="121">
        <f t="shared" si="1"/>
        <v>29</v>
      </c>
      <c r="H59" s="122">
        <f t="shared" si="2"/>
        <v>11</v>
      </c>
      <c r="I59" s="121">
        <v>29</v>
      </c>
      <c r="J59" s="120">
        <v>11</v>
      </c>
      <c r="K59" s="123">
        <v>0</v>
      </c>
      <c r="L59" s="120">
        <v>0</v>
      </c>
      <c r="M59" s="121">
        <v>0</v>
      </c>
      <c r="N59" s="120">
        <v>0</v>
      </c>
      <c r="O59" s="121">
        <v>0</v>
      </c>
      <c r="P59" s="124">
        <v>0</v>
      </c>
    </row>
    <row r="60" spans="1:16" ht="13.5" thickBot="1">
      <c r="A60" s="360" t="s">
        <v>48</v>
      </c>
      <c r="B60" s="361"/>
      <c r="C60" s="362"/>
      <c r="D60" s="363" t="s">
        <v>49</v>
      </c>
      <c r="E60" s="364">
        <f>SUM(E61:E62)</f>
        <v>6573</v>
      </c>
      <c r="F60" s="365">
        <f>SUM(F61:F62)</f>
        <v>2935</v>
      </c>
      <c r="G60" s="366">
        <f t="shared" si="1"/>
        <v>5535</v>
      </c>
      <c r="H60" s="367">
        <f t="shared" si="2"/>
        <v>2569</v>
      </c>
      <c r="I60" s="366">
        <f aca="true" t="shared" si="15" ref="I60:P60">SUM(I61:I62)</f>
        <v>5493</v>
      </c>
      <c r="J60" s="365">
        <f t="shared" si="15"/>
        <v>2552</v>
      </c>
      <c r="K60" s="368">
        <f t="shared" si="15"/>
        <v>42</v>
      </c>
      <c r="L60" s="365">
        <f t="shared" si="15"/>
        <v>17</v>
      </c>
      <c r="M60" s="366">
        <f t="shared" si="15"/>
        <v>1037</v>
      </c>
      <c r="N60" s="365">
        <f t="shared" si="15"/>
        <v>365</v>
      </c>
      <c r="O60" s="366">
        <f t="shared" si="15"/>
        <v>1</v>
      </c>
      <c r="P60" s="369">
        <f t="shared" si="15"/>
        <v>1</v>
      </c>
    </row>
    <row r="61" spans="1:16" ht="12.75">
      <c r="A61" s="695" t="s">
        <v>60</v>
      </c>
      <c r="B61" s="4" t="s">
        <v>61</v>
      </c>
      <c r="C61" s="5"/>
      <c r="D61" s="6"/>
      <c r="E61" s="101">
        <v>5271</v>
      </c>
      <c r="F61" s="105">
        <v>2512</v>
      </c>
      <c r="G61" s="103">
        <f t="shared" si="1"/>
        <v>4236</v>
      </c>
      <c r="H61" s="104">
        <f t="shared" si="2"/>
        <v>2149</v>
      </c>
      <c r="I61" s="103">
        <v>4201</v>
      </c>
      <c r="J61" s="105">
        <v>2133</v>
      </c>
      <c r="K61" s="102">
        <v>35</v>
      </c>
      <c r="L61" s="105">
        <v>16</v>
      </c>
      <c r="M61" s="103">
        <v>1035</v>
      </c>
      <c r="N61" s="105">
        <v>363</v>
      </c>
      <c r="O61" s="103">
        <v>0</v>
      </c>
      <c r="P61" s="106">
        <v>0</v>
      </c>
    </row>
    <row r="62" spans="1:16" ht="12.75">
      <c r="A62" s="693"/>
      <c r="B62" s="7" t="s">
        <v>62</v>
      </c>
      <c r="C62" s="8"/>
      <c r="D62" s="9"/>
      <c r="E62" s="107">
        <v>1302</v>
      </c>
      <c r="F62" s="108">
        <v>423</v>
      </c>
      <c r="G62" s="109">
        <f t="shared" si="1"/>
        <v>1299</v>
      </c>
      <c r="H62" s="110">
        <f t="shared" si="2"/>
        <v>420</v>
      </c>
      <c r="I62" s="109">
        <v>1292</v>
      </c>
      <c r="J62" s="108">
        <v>419</v>
      </c>
      <c r="K62" s="111">
        <v>7</v>
      </c>
      <c r="L62" s="108">
        <v>1</v>
      </c>
      <c r="M62" s="109">
        <v>2</v>
      </c>
      <c r="N62" s="108">
        <v>2</v>
      </c>
      <c r="O62" s="109">
        <v>1</v>
      </c>
      <c r="P62" s="112">
        <v>1</v>
      </c>
    </row>
    <row r="63" spans="1:16" ht="13.5" thickBot="1">
      <c r="A63" s="694"/>
      <c r="B63" s="11"/>
      <c r="C63" s="12" t="s">
        <v>63</v>
      </c>
      <c r="D63" s="13"/>
      <c r="E63" s="119">
        <v>17</v>
      </c>
      <c r="F63" s="120">
        <v>10</v>
      </c>
      <c r="G63" s="121">
        <f t="shared" si="1"/>
        <v>17</v>
      </c>
      <c r="H63" s="122">
        <f t="shared" si="2"/>
        <v>10</v>
      </c>
      <c r="I63" s="121">
        <v>17</v>
      </c>
      <c r="J63" s="120">
        <v>10</v>
      </c>
      <c r="K63" s="123">
        <v>0</v>
      </c>
      <c r="L63" s="120">
        <v>0</v>
      </c>
      <c r="M63" s="121">
        <v>0</v>
      </c>
      <c r="N63" s="120">
        <v>0</v>
      </c>
      <c r="O63" s="121">
        <v>0</v>
      </c>
      <c r="P63" s="124">
        <v>0</v>
      </c>
    </row>
    <row r="64" spans="1:16" ht="13.5" thickBot="1">
      <c r="A64" s="360" t="s">
        <v>50</v>
      </c>
      <c r="B64" s="361"/>
      <c r="C64" s="362"/>
      <c r="D64" s="363" t="s">
        <v>51</v>
      </c>
      <c r="E64" s="364">
        <f>SUM(E65:E66)</f>
        <v>13566</v>
      </c>
      <c r="F64" s="365">
        <f>SUM(F65:F66)</f>
        <v>6195</v>
      </c>
      <c r="G64" s="366">
        <f t="shared" si="1"/>
        <v>11853</v>
      </c>
      <c r="H64" s="367">
        <f t="shared" si="2"/>
        <v>5644</v>
      </c>
      <c r="I64" s="366">
        <f aca="true" t="shared" si="16" ref="I64:P64">SUM(I65:I66)</f>
        <v>11769</v>
      </c>
      <c r="J64" s="365">
        <f t="shared" si="16"/>
        <v>5614</v>
      </c>
      <c r="K64" s="368">
        <f t="shared" si="16"/>
        <v>84</v>
      </c>
      <c r="L64" s="365">
        <f t="shared" si="16"/>
        <v>30</v>
      </c>
      <c r="M64" s="366">
        <f t="shared" si="16"/>
        <v>1713</v>
      </c>
      <c r="N64" s="365">
        <f t="shared" si="16"/>
        <v>551</v>
      </c>
      <c r="O64" s="366">
        <f t="shared" si="16"/>
        <v>0</v>
      </c>
      <c r="P64" s="369">
        <f t="shared" si="16"/>
        <v>0</v>
      </c>
    </row>
    <row r="65" spans="1:16" ht="12.75" customHeight="1">
      <c r="A65" s="695" t="s">
        <v>60</v>
      </c>
      <c r="B65" s="4" t="s">
        <v>61</v>
      </c>
      <c r="C65" s="5"/>
      <c r="D65" s="6"/>
      <c r="E65" s="101">
        <v>11356</v>
      </c>
      <c r="F65" s="105">
        <v>5461</v>
      </c>
      <c r="G65" s="103">
        <f t="shared" si="1"/>
        <v>9645</v>
      </c>
      <c r="H65" s="104">
        <f t="shared" si="2"/>
        <v>4912</v>
      </c>
      <c r="I65" s="103">
        <v>9595</v>
      </c>
      <c r="J65" s="105">
        <v>4892</v>
      </c>
      <c r="K65" s="102">
        <v>50</v>
      </c>
      <c r="L65" s="105">
        <v>20</v>
      </c>
      <c r="M65" s="103">
        <v>1711</v>
      </c>
      <c r="N65" s="105">
        <v>549</v>
      </c>
      <c r="O65" s="103">
        <v>0</v>
      </c>
      <c r="P65" s="106">
        <v>0</v>
      </c>
    </row>
    <row r="66" spans="1:16" ht="12.75">
      <c r="A66" s="693"/>
      <c r="B66" s="7" t="s">
        <v>62</v>
      </c>
      <c r="C66" s="8"/>
      <c r="D66" s="9"/>
      <c r="E66" s="107">
        <v>2210</v>
      </c>
      <c r="F66" s="108">
        <v>734</v>
      </c>
      <c r="G66" s="109">
        <f t="shared" si="1"/>
        <v>2208</v>
      </c>
      <c r="H66" s="110">
        <f t="shared" si="2"/>
        <v>732</v>
      </c>
      <c r="I66" s="109">
        <v>2174</v>
      </c>
      <c r="J66" s="108">
        <v>722</v>
      </c>
      <c r="K66" s="111">
        <v>34</v>
      </c>
      <c r="L66" s="108">
        <v>10</v>
      </c>
      <c r="M66" s="109">
        <v>2</v>
      </c>
      <c r="N66" s="108">
        <v>2</v>
      </c>
      <c r="O66" s="109">
        <v>0</v>
      </c>
      <c r="P66" s="112">
        <v>0</v>
      </c>
    </row>
    <row r="67" spans="1:16" ht="13.5" thickBot="1">
      <c r="A67" s="694"/>
      <c r="B67" s="11"/>
      <c r="C67" s="12" t="s">
        <v>63</v>
      </c>
      <c r="D67" s="13"/>
      <c r="E67" s="119">
        <v>91</v>
      </c>
      <c r="F67" s="120">
        <v>43</v>
      </c>
      <c r="G67" s="121">
        <f t="shared" si="1"/>
        <v>90.99999999999993</v>
      </c>
      <c r="H67" s="122">
        <f t="shared" si="2"/>
        <v>43</v>
      </c>
      <c r="I67" s="121">
        <v>89.99999999999993</v>
      </c>
      <c r="J67" s="120">
        <v>42</v>
      </c>
      <c r="K67" s="123">
        <v>1</v>
      </c>
      <c r="L67" s="120">
        <v>1</v>
      </c>
      <c r="M67" s="121">
        <v>0</v>
      </c>
      <c r="N67" s="120">
        <v>0</v>
      </c>
      <c r="O67" s="121">
        <v>0</v>
      </c>
      <c r="P67" s="124">
        <v>0</v>
      </c>
    </row>
  </sheetData>
  <sheetProtection password="CB3F" sheet="1" objects="1" scenarios="1"/>
  <mergeCells count="35">
    <mergeCell ref="A29:A31"/>
    <mergeCell ref="A33:A35"/>
    <mergeCell ref="A37:A39"/>
    <mergeCell ref="A41:A43"/>
    <mergeCell ref="A45:A47"/>
    <mergeCell ref="A65:A67"/>
    <mergeCell ref="A49:A51"/>
    <mergeCell ref="A53:A55"/>
    <mergeCell ref="A57:A59"/>
    <mergeCell ref="A61:A63"/>
    <mergeCell ref="G5:H5"/>
    <mergeCell ref="I5:J5"/>
    <mergeCell ref="K5:L5"/>
    <mergeCell ref="A17:A19"/>
    <mergeCell ref="A21:A23"/>
    <mergeCell ref="A25:A27"/>
    <mergeCell ref="M6:M7"/>
    <mergeCell ref="N6:N7"/>
    <mergeCell ref="A9:A11"/>
    <mergeCell ref="A13:A15"/>
    <mergeCell ref="L6:L7"/>
    <mergeCell ref="E6:E7"/>
    <mergeCell ref="F6:F7"/>
    <mergeCell ref="G6:G7"/>
    <mergeCell ref="H6:H7"/>
    <mergeCell ref="O4:P5"/>
    <mergeCell ref="O6:O7"/>
    <mergeCell ref="P6:P7"/>
    <mergeCell ref="A4:D7"/>
    <mergeCell ref="E4:F5"/>
    <mergeCell ref="G4:L4"/>
    <mergeCell ref="M4:N5"/>
    <mergeCell ref="I6:I7"/>
    <mergeCell ref="J6:J7"/>
    <mergeCell ref="K6:K7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8" r:id="rId1"/>
  <headerFooter alignWithMargins="0">
    <oddHeader>&amp;R&amp;"Arial Narrow,Obyčejné"&amp;8Ústav pro informace ve vzdělávání –  květen 2009
Divize statistických informací a analýz
&amp;"Arial Narrow,Tučné"Zápisy dětí do 1. ročníku základního vzdělávání&amp;"Arial Narrow,Obyčejné"
</oddHeader>
    <oddFooter>&amp;C&amp;"Arial Narrow,Tučné"&amp;9&amp;P/&amp;N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0.7109375" style="2" customWidth="1"/>
    <col min="8" max="16" width="6.7109375" style="2" customWidth="1"/>
    <col min="17" max="16384" width="9.140625" style="2" customWidth="1"/>
  </cols>
  <sheetData>
    <row r="1" spans="1:9" ht="12.75">
      <c r="A1" s="438" t="s">
        <v>142</v>
      </c>
      <c r="I1" s="54"/>
    </row>
    <row r="2" spans="1:12" ht="13.5">
      <c r="A2" s="433" t="s">
        <v>129</v>
      </c>
      <c r="I2" s="54"/>
      <c r="J2" s="125"/>
      <c r="K2" s="54"/>
      <c r="L2" s="125"/>
    </row>
    <row r="3" spans="10:12" ht="4.5" customHeight="1">
      <c r="J3" s="54"/>
      <c r="K3" s="54"/>
      <c r="L3" s="54"/>
    </row>
    <row r="4" spans="10:12" ht="14.25" customHeight="1">
      <c r="J4" s="54"/>
      <c r="K4" s="54"/>
      <c r="L4" s="54"/>
    </row>
    <row r="5" ht="12.75" customHeight="1"/>
    <row r="6" ht="12.75" customHeight="1"/>
    <row r="9" ht="14.25" customHeight="1"/>
    <row r="13" ht="12.75" customHeight="1"/>
    <row r="29" ht="12.75" customHeight="1"/>
    <row r="30" s="333" customFormat="1" ht="12.75" customHeight="1"/>
    <row r="31" spans="2:8" s="333" customFormat="1" ht="12.75" customHeight="1">
      <c r="B31" s="85"/>
      <c r="C31" s="696" t="s">
        <v>54</v>
      </c>
      <c r="D31" s="696"/>
      <c r="E31" s="696" t="s">
        <v>5</v>
      </c>
      <c r="F31" s="696"/>
      <c r="G31" s="697" t="s">
        <v>120</v>
      </c>
      <c r="H31" s="697"/>
    </row>
    <row r="32" spans="2:8" s="333" customFormat="1" ht="12.75">
      <c r="B32" s="86"/>
      <c r="C32" s="345">
        <v>2009</v>
      </c>
      <c r="D32" s="345">
        <v>2010</v>
      </c>
      <c r="E32" s="345">
        <v>2009</v>
      </c>
      <c r="F32" s="345">
        <v>2010</v>
      </c>
      <c r="G32" s="345">
        <v>2009</v>
      </c>
      <c r="H32" s="345">
        <v>2010</v>
      </c>
    </row>
    <row r="33" spans="2:8" s="333" customFormat="1" ht="12.75">
      <c r="B33" s="87" t="s">
        <v>66</v>
      </c>
      <c r="C33" s="333">
        <v>62505.99999999978</v>
      </c>
      <c r="D33" s="333">
        <v>64254.999999999854</v>
      </c>
      <c r="E33" s="84">
        <v>51248.99999999993</v>
      </c>
      <c r="F33" s="84">
        <v>52914</v>
      </c>
      <c r="G33" s="84">
        <v>11250</v>
      </c>
      <c r="H33" s="84">
        <v>11332</v>
      </c>
    </row>
    <row r="34" spans="2:8" s="333" customFormat="1" ht="12.75">
      <c r="B34" s="87" t="s">
        <v>67</v>
      </c>
      <c r="C34" s="333">
        <v>53146.00000000022</v>
      </c>
      <c r="D34" s="333">
        <v>54645.000000000146</v>
      </c>
      <c r="E34" s="333">
        <v>47540</v>
      </c>
      <c r="F34" s="333">
        <v>48792</v>
      </c>
      <c r="G34" s="333">
        <v>5599</v>
      </c>
      <c r="H34" s="333">
        <v>5848.000000000013</v>
      </c>
    </row>
    <row r="35" s="333" customFormat="1" ht="12.75"/>
  </sheetData>
  <sheetProtection password="CB3F" sheet="1" objects="1" scenarios="1"/>
  <mergeCells count="3">
    <mergeCell ref="C31:D31"/>
    <mergeCell ref="E31:F31"/>
    <mergeCell ref="G31:H3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2"/>
  <headerFooter alignWithMargins="0">
    <oddHeader>&amp;R&amp;"Arial Narrow,Obyčejné"&amp;8Ústav pro informace ve vzdělávání –  květen 2009
Divize statistických informací a analýz
&amp;"Arial Narrow,Tučné"Zápisy dětí do 1. ročníku základního vzdělávání&amp;"Arial Narrow,Obyčejné"
</oddHeader>
    <oddFooter>&amp;C&amp;"Arial Narrow,Tučné"&amp;9&amp;P/&amp;N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2" customWidth="1"/>
    <col min="2" max="5" width="9.140625" style="2" customWidth="1"/>
    <col min="6" max="6" width="12.00390625" style="2" customWidth="1"/>
    <col min="7" max="7" width="12.7109375" style="2" customWidth="1"/>
    <col min="8" max="9" width="9.140625" style="2" customWidth="1"/>
    <col min="10" max="10" width="10.57421875" style="2" customWidth="1"/>
    <col min="11" max="16384" width="9.140625" style="2" customWidth="1"/>
  </cols>
  <sheetData>
    <row r="1" ht="12.75" customHeight="1">
      <c r="A1" s="438" t="s">
        <v>143</v>
      </c>
    </row>
    <row r="2" ht="12.75" customHeight="1">
      <c r="A2" s="433" t="s">
        <v>129</v>
      </c>
    </row>
    <row r="3" ht="4.5" customHeight="1"/>
    <row r="6" ht="12.75" customHeight="1"/>
    <row r="11" ht="12.75" customHeight="1"/>
    <row r="12" ht="12.75" customHeight="1"/>
    <row r="15" ht="12.75" customHeight="1"/>
    <row r="31" spans="2:8" s="333" customFormat="1" ht="12.75">
      <c r="B31" s="88"/>
      <c r="C31" s="698" t="s">
        <v>54</v>
      </c>
      <c r="D31" s="698"/>
      <c r="E31" s="698" t="s">
        <v>5</v>
      </c>
      <c r="F31" s="698"/>
      <c r="G31" s="698" t="s">
        <v>120</v>
      </c>
      <c r="H31" s="698"/>
    </row>
    <row r="32" spans="2:10" s="333" customFormat="1" ht="12.75">
      <c r="B32" s="430"/>
      <c r="C32" s="430">
        <v>2009</v>
      </c>
      <c r="D32" s="430">
        <v>2010</v>
      </c>
      <c r="E32" s="430">
        <v>2009</v>
      </c>
      <c r="F32" s="430">
        <v>2010</v>
      </c>
      <c r="G32" s="430">
        <v>2009</v>
      </c>
      <c r="H32" s="430">
        <v>2010</v>
      </c>
      <c r="I32" s="439"/>
      <c r="J32" s="439"/>
    </row>
    <row r="33" spans="2:8" s="333" customFormat="1" ht="12.75">
      <c r="B33" s="87" t="s">
        <v>61</v>
      </c>
      <c r="C33" s="333">
        <v>95799.99999999984</v>
      </c>
      <c r="D33" s="333">
        <v>98853.00000000007</v>
      </c>
      <c r="E33" s="333">
        <v>79067.99999999993</v>
      </c>
      <c r="F33" s="333">
        <v>81728</v>
      </c>
      <c r="G33" s="333">
        <v>16730</v>
      </c>
      <c r="H33" s="333">
        <v>17123</v>
      </c>
    </row>
    <row r="34" spans="2:8" s="333" customFormat="1" ht="12.75">
      <c r="B34" s="87" t="s">
        <v>62</v>
      </c>
      <c r="C34" s="333">
        <v>19851.99999999992</v>
      </c>
      <c r="D34" s="333">
        <v>20047</v>
      </c>
      <c r="E34" s="333">
        <v>19721</v>
      </c>
      <c r="F34" s="333">
        <v>19978</v>
      </c>
      <c r="G34" s="333">
        <v>119</v>
      </c>
      <c r="H34" s="333">
        <v>56.99999999999985</v>
      </c>
    </row>
  </sheetData>
  <sheetProtection password="CB3F" sheet="1" objects="1" scenarios="1"/>
  <mergeCells count="3">
    <mergeCell ref="C31:D31"/>
    <mergeCell ref="E31:F31"/>
    <mergeCell ref="G31:H3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3" r:id="rId2"/>
  <headerFooter alignWithMargins="0">
    <oddHeader>&amp;R&amp;"Arial Narrow,Obyčejné"&amp;8Ústav pro informace ve vzdělávání –  květen 2009
Divize statistických informací a analýz
&amp;"Arial Narrow,Tučné"Zápisy dětí do 1. ročníku základního vzdělávání&amp;"Arial Narrow,Obyčejné"
</oddHeader>
    <oddFooter>&amp;C&amp;"Arial Narrow,Tučné"&amp;9&amp;P/&amp;N</oddFooter>
  </headerFooter>
  <rowBreaks count="1" manualBreakCount="1">
    <brk id="2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27" customWidth="1"/>
    <col min="2" max="2" width="1.7109375" style="127" customWidth="1"/>
    <col min="3" max="3" width="15.00390625" style="127" customWidth="1"/>
    <col min="4" max="4" width="0.2890625" style="127" customWidth="1"/>
    <col min="5" max="5" width="7.28125" style="127" customWidth="1"/>
    <col min="6" max="6" width="6.28125" style="127" customWidth="1"/>
    <col min="7" max="7" width="7.7109375" style="127" bestFit="1" customWidth="1"/>
    <col min="8" max="16" width="6.28125" style="127" customWidth="1"/>
    <col min="17" max="16384" width="9.140625" style="127" customWidth="1"/>
  </cols>
  <sheetData>
    <row r="1" spans="1:14" ht="13.5" customHeight="1">
      <c r="A1" s="126" t="s">
        <v>53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ht="14.25" thickBot="1">
      <c r="A2" s="431" t="s">
        <v>121</v>
      </c>
    </row>
    <row r="3" spans="1:16" ht="12.75" customHeight="1">
      <c r="A3" s="491"/>
      <c r="B3" s="492"/>
      <c r="C3" s="492"/>
      <c r="D3" s="493"/>
      <c r="E3" s="515" t="s">
        <v>54</v>
      </c>
      <c r="F3" s="478"/>
      <c r="G3" s="510" t="s">
        <v>6</v>
      </c>
      <c r="H3" s="511"/>
      <c r="I3" s="511"/>
      <c r="J3" s="511"/>
      <c r="K3" s="511"/>
      <c r="L3" s="512"/>
      <c r="M3" s="477" t="s">
        <v>105</v>
      </c>
      <c r="N3" s="478"/>
      <c r="O3" s="487" t="s">
        <v>106</v>
      </c>
      <c r="P3" s="488"/>
    </row>
    <row r="4" spans="1:16" ht="24.75" customHeight="1">
      <c r="A4" s="494"/>
      <c r="B4" s="495"/>
      <c r="C4" s="495"/>
      <c r="D4" s="496"/>
      <c r="E4" s="516"/>
      <c r="F4" s="480"/>
      <c r="G4" s="509" t="s">
        <v>57</v>
      </c>
      <c r="H4" s="504"/>
      <c r="I4" s="509" t="s">
        <v>104</v>
      </c>
      <c r="J4" s="505"/>
      <c r="K4" s="504" t="s">
        <v>8</v>
      </c>
      <c r="L4" s="505"/>
      <c r="M4" s="479"/>
      <c r="N4" s="480"/>
      <c r="O4" s="489"/>
      <c r="P4" s="490"/>
    </row>
    <row r="5" spans="1:16" ht="12.75" customHeight="1">
      <c r="A5" s="494"/>
      <c r="B5" s="495"/>
      <c r="C5" s="495"/>
      <c r="D5" s="496"/>
      <c r="E5" s="506" t="s">
        <v>57</v>
      </c>
      <c r="F5" s="485" t="s">
        <v>58</v>
      </c>
      <c r="G5" s="500" t="s">
        <v>57</v>
      </c>
      <c r="H5" s="502" t="s">
        <v>58</v>
      </c>
      <c r="I5" s="500" t="s">
        <v>57</v>
      </c>
      <c r="J5" s="485" t="s">
        <v>58</v>
      </c>
      <c r="K5" s="513" t="s">
        <v>57</v>
      </c>
      <c r="L5" s="485" t="s">
        <v>58</v>
      </c>
      <c r="M5" s="481" t="s">
        <v>57</v>
      </c>
      <c r="N5" s="485" t="s">
        <v>58</v>
      </c>
      <c r="O5" s="481" t="s">
        <v>57</v>
      </c>
      <c r="P5" s="483" t="s">
        <v>58</v>
      </c>
    </row>
    <row r="6" spans="1:16" ht="13.5" customHeight="1" thickBot="1">
      <c r="A6" s="497"/>
      <c r="B6" s="498"/>
      <c r="C6" s="498"/>
      <c r="D6" s="499"/>
      <c r="E6" s="507"/>
      <c r="F6" s="508"/>
      <c r="G6" s="501"/>
      <c r="H6" s="503"/>
      <c r="I6" s="501"/>
      <c r="J6" s="508"/>
      <c r="K6" s="514"/>
      <c r="L6" s="508"/>
      <c r="M6" s="482"/>
      <c r="N6" s="486"/>
      <c r="O6" s="482"/>
      <c r="P6" s="484"/>
    </row>
    <row r="7" spans="1:20" ht="14.25" thickBot="1" thickTop="1">
      <c r="A7" s="129" t="s">
        <v>59</v>
      </c>
      <c r="B7" s="130"/>
      <c r="C7" s="130"/>
      <c r="D7" s="131"/>
      <c r="E7" s="95">
        <f>SUM(E8:E9)</f>
        <v>118900.00000000007</v>
      </c>
      <c r="F7" s="96">
        <f>SUM(F8:F9)</f>
        <v>54645.000000000044</v>
      </c>
      <c r="G7" s="97">
        <f>I7+K7</f>
        <v>101706</v>
      </c>
      <c r="H7" s="98">
        <f>J7+L7</f>
        <v>48791.99999999999</v>
      </c>
      <c r="I7" s="97">
        <f aca="true" t="shared" si="0" ref="I7:P7">SUM(I8:I9)</f>
        <v>99702</v>
      </c>
      <c r="J7" s="96">
        <f t="shared" si="0"/>
        <v>47898.99999999999</v>
      </c>
      <c r="K7" s="99">
        <f t="shared" si="0"/>
        <v>2004</v>
      </c>
      <c r="L7" s="96">
        <f t="shared" si="0"/>
        <v>893.0000000000014</v>
      </c>
      <c r="M7" s="97">
        <f t="shared" si="0"/>
        <v>17180</v>
      </c>
      <c r="N7" s="96">
        <f t="shared" si="0"/>
        <v>5847.99999999999</v>
      </c>
      <c r="O7" s="97">
        <f t="shared" si="0"/>
        <v>14</v>
      </c>
      <c r="P7" s="100">
        <f t="shared" si="0"/>
        <v>5</v>
      </c>
      <c r="R7" s="340"/>
      <c r="S7" s="343"/>
      <c r="T7" s="341"/>
    </row>
    <row r="8" spans="1:20" ht="12.75" customHeight="1">
      <c r="A8" s="517" t="s">
        <v>60</v>
      </c>
      <c r="B8" s="132" t="s">
        <v>61</v>
      </c>
      <c r="C8" s="133"/>
      <c r="D8" s="134"/>
      <c r="E8" s="101">
        <v>98853.00000000007</v>
      </c>
      <c r="F8" s="105">
        <v>47840.00000000006</v>
      </c>
      <c r="G8" s="103">
        <f aca="true" t="shared" si="1" ref="G8:H10">I8+K8</f>
        <v>81728</v>
      </c>
      <c r="H8" s="104">
        <f t="shared" si="1"/>
        <v>42019</v>
      </c>
      <c r="I8" s="103">
        <v>80112</v>
      </c>
      <c r="J8" s="105">
        <v>41255</v>
      </c>
      <c r="K8" s="102">
        <v>1616</v>
      </c>
      <c r="L8" s="105">
        <v>764.0000000000014</v>
      </c>
      <c r="M8" s="103">
        <v>17123</v>
      </c>
      <c r="N8" s="105">
        <v>5820.99999999999</v>
      </c>
      <c r="O8" s="104">
        <v>2</v>
      </c>
      <c r="P8" s="142">
        <v>0</v>
      </c>
      <c r="R8" s="476"/>
      <c r="S8" s="340"/>
      <c r="T8" s="341"/>
    </row>
    <row r="9" spans="1:20" ht="12.75">
      <c r="A9" s="518"/>
      <c r="B9" s="135" t="s">
        <v>62</v>
      </c>
      <c r="C9" s="136"/>
      <c r="D9" s="137"/>
      <c r="E9" s="107">
        <v>20047</v>
      </c>
      <c r="F9" s="108">
        <v>6804.999999999988</v>
      </c>
      <c r="G9" s="109">
        <f t="shared" si="1"/>
        <v>19978</v>
      </c>
      <c r="H9" s="110">
        <f t="shared" si="1"/>
        <v>6772.999999999994</v>
      </c>
      <c r="I9" s="109">
        <v>19590</v>
      </c>
      <c r="J9" s="108">
        <v>6643.999999999994</v>
      </c>
      <c r="K9" s="111">
        <v>388</v>
      </c>
      <c r="L9" s="108">
        <v>129</v>
      </c>
      <c r="M9" s="109">
        <v>56.99999999999985</v>
      </c>
      <c r="N9" s="108">
        <v>27</v>
      </c>
      <c r="O9" s="109">
        <v>12</v>
      </c>
      <c r="P9" s="112">
        <v>5</v>
      </c>
      <c r="R9" s="340"/>
      <c r="S9" s="341"/>
      <c r="T9" s="341"/>
    </row>
    <row r="10" spans="1:20" ht="13.5" thickBot="1">
      <c r="A10" s="519"/>
      <c r="B10" s="138"/>
      <c r="C10" s="139" t="s">
        <v>63</v>
      </c>
      <c r="D10" s="140"/>
      <c r="E10" s="119">
        <v>582.0000000000006</v>
      </c>
      <c r="F10" s="120">
        <v>254</v>
      </c>
      <c r="G10" s="121">
        <f t="shared" si="1"/>
        <v>580.0000000000007</v>
      </c>
      <c r="H10" s="122">
        <f t="shared" si="1"/>
        <v>252</v>
      </c>
      <c r="I10" s="121">
        <v>572.0000000000007</v>
      </c>
      <c r="J10" s="120">
        <v>248</v>
      </c>
      <c r="K10" s="143">
        <v>8</v>
      </c>
      <c r="L10" s="120">
        <v>4</v>
      </c>
      <c r="M10" s="122">
        <v>2</v>
      </c>
      <c r="N10" s="120">
        <v>2</v>
      </c>
      <c r="O10" s="121">
        <v>0</v>
      </c>
      <c r="P10" s="124">
        <v>0</v>
      </c>
      <c r="R10" s="341"/>
      <c r="S10" s="341"/>
      <c r="T10" s="341"/>
    </row>
    <row r="12" spans="1:14" ht="13.5" customHeight="1">
      <c r="A12" s="126" t="s">
        <v>64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4" ht="14.25" thickBot="1">
      <c r="A13" s="431" t="s">
        <v>121</v>
      </c>
      <c r="B13" s="141"/>
      <c r="C13" s="141"/>
      <c r="D13" s="141"/>
    </row>
    <row r="14" spans="1:16" ht="12.75" customHeight="1">
      <c r="A14" s="491"/>
      <c r="B14" s="492"/>
      <c r="C14" s="492"/>
      <c r="D14" s="493"/>
      <c r="E14" s="515" t="s">
        <v>54</v>
      </c>
      <c r="F14" s="478"/>
      <c r="G14" s="510" t="s">
        <v>6</v>
      </c>
      <c r="H14" s="511"/>
      <c r="I14" s="511"/>
      <c r="J14" s="511"/>
      <c r="K14" s="511"/>
      <c r="L14" s="512"/>
      <c r="M14" s="477" t="s">
        <v>105</v>
      </c>
      <c r="N14" s="478"/>
      <c r="O14" s="487" t="s">
        <v>106</v>
      </c>
      <c r="P14" s="488"/>
    </row>
    <row r="15" spans="1:16" ht="26.25" customHeight="1">
      <c r="A15" s="494"/>
      <c r="B15" s="495"/>
      <c r="C15" s="495"/>
      <c r="D15" s="496"/>
      <c r="E15" s="516"/>
      <c r="F15" s="480"/>
      <c r="G15" s="509" t="s">
        <v>57</v>
      </c>
      <c r="H15" s="504"/>
      <c r="I15" s="509" t="s">
        <v>104</v>
      </c>
      <c r="J15" s="505"/>
      <c r="K15" s="504" t="s">
        <v>8</v>
      </c>
      <c r="L15" s="505"/>
      <c r="M15" s="479"/>
      <c r="N15" s="480"/>
      <c r="O15" s="489"/>
      <c r="P15" s="490"/>
    </row>
    <row r="16" spans="1:16" ht="12.75" customHeight="1">
      <c r="A16" s="494"/>
      <c r="B16" s="495"/>
      <c r="C16" s="495"/>
      <c r="D16" s="496"/>
      <c r="E16" s="506" t="s">
        <v>57</v>
      </c>
      <c r="F16" s="485" t="s">
        <v>58</v>
      </c>
      <c r="G16" s="500" t="s">
        <v>57</v>
      </c>
      <c r="H16" s="502" t="s">
        <v>58</v>
      </c>
      <c r="I16" s="500" t="s">
        <v>57</v>
      </c>
      <c r="J16" s="485" t="s">
        <v>58</v>
      </c>
      <c r="K16" s="513" t="s">
        <v>57</v>
      </c>
      <c r="L16" s="485" t="s">
        <v>58</v>
      </c>
      <c r="M16" s="481" t="s">
        <v>57</v>
      </c>
      <c r="N16" s="485" t="s">
        <v>58</v>
      </c>
      <c r="O16" s="481" t="s">
        <v>57</v>
      </c>
      <c r="P16" s="483" t="s">
        <v>58</v>
      </c>
    </row>
    <row r="17" spans="1:16" ht="13.5" thickBot="1">
      <c r="A17" s="497"/>
      <c r="B17" s="498"/>
      <c r="C17" s="498"/>
      <c r="D17" s="499"/>
      <c r="E17" s="507"/>
      <c r="F17" s="508"/>
      <c r="G17" s="501"/>
      <c r="H17" s="503"/>
      <c r="I17" s="501"/>
      <c r="J17" s="508"/>
      <c r="K17" s="514"/>
      <c r="L17" s="508"/>
      <c r="M17" s="482"/>
      <c r="N17" s="486"/>
      <c r="O17" s="482"/>
      <c r="P17" s="484"/>
    </row>
    <row r="18" spans="1:20" ht="14.25" thickBot="1" thickTop="1">
      <c r="A18" s="129" t="s">
        <v>59</v>
      </c>
      <c r="B18" s="130"/>
      <c r="C18" s="130"/>
      <c r="D18" s="131"/>
      <c r="E18" s="95">
        <f>SUM(E19:E20)</f>
        <v>117374</v>
      </c>
      <c r="F18" s="96">
        <f>SUM(F19:F20)</f>
        <v>54092.00000000015</v>
      </c>
      <c r="G18" s="97">
        <f aca="true" t="shared" si="2" ref="G18:H21">I18+K18</f>
        <v>100573.00000000016</v>
      </c>
      <c r="H18" s="98">
        <f t="shared" si="2"/>
        <v>48395</v>
      </c>
      <c r="I18" s="97">
        <f aca="true" t="shared" si="3" ref="I18:P18">SUM(I19:I20)</f>
        <v>98620.00000000016</v>
      </c>
      <c r="J18" s="96">
        <f t="shared" si="3"/>
        <v>47517</v>
      </c>
      <c r="K18" s="99">
        <f t="shared" si="3"/>
        <v>1953</v>
      </c>
      <c r="L18" s="96">
        <f t="shared" si="3"/>
        <v>877.9999999999992</v>
      </c>
      <c r="M18" s="97">
        <f t="shared" si="3"/>
        <v>16796</v>
      </c>
      <c r="N18" s="96">
        <f t="shared" si="3"/>
        <v>5696</v>
      </c>
      <c r="O18" s="97">
        <f t="shared" si="3"/>
        <v>5.000000000000011</v>
      </c>
      <c r="P18" s="100">
        <f t="shared" si="3"/>
        <v>1</v>
      </c>
      <c r="R18" s="340"/>
      <c r="S18" s="341"/>
      <c r="T18" s="341"/>
    </row>
    <row r="19" spans="1:19" ht="12.75" customHeight="1">
      <c r="A19" s="517" t="s">
        <v>60</v>
      </c>
      <c r="B19" s="132" t="s">
        <v>61</v>
      </c>
      <c r="C19" s="133"/>
      <c r="D19" s="134"/>
      <c r="E19" s="101">
        <v>98072</v>
      </c>
      <c r="F19" s="105">
        <v>47530.000000000146</v>
      </c>
      <c r="G19" s="103">
        <f t="shared" si="2"/>
        <v>81323.00000000016</v>
      </c>
      <c r="H19" s="104">
        <f t="shared" si="2"/>
        <v>41858</v>
      </c>
      <c r="I19" s="103">
        <v>79724.00000000016</v>
      </c>
      <c r="J19" s="105">
        <v>41099</v>
      </c>
      <c r="K19" s="102">
        <v>1599</v>
      </c>
      <c r="L19" s="105">
        <v>758.9999999999992</v>
      </c>
      <c r="M19" s="103">
        <v>16749</v>
      </c>
      <c r="N19" s="105">
        <v>5672</v>
      </c>
      <c r="O19" s="104">
        <v>0</v>
      </c>
      <c r="P19" s="142">
        <v>0</v>
      </c>
      <c r="R19" s="340"/>
      <c r="S19" s="340"/>
    </row>
    <row r="20" spans="1:20" ht="12.75">
      <c r="A20" s="518"/>
      <c r="B20" s="135" t="s">
        <v>62</v>
      </c>
      <c r="C20" s="136"/>
      <c r="D20" s="137"/>
      <c r="E20" s="107">
        <v>19302</v>
      </c>
      <c r="F20" s="108">
        <v>6562.0000000000055</v>
      </c>
      <c r="G20" s="109">
        <f t="shared" si="2"/>
        <v>19250</v>
      </c>
      <c r="H20" s="110">
        <f t="shared" si="2"/>
        <v>6537</v>
      </c>
      <c r="I20" s="109">
        <v>18896</v>
      </c>
      <c r="J20" s="108">
        <v>6418</v>
      </c>
      <c r="K20" s="111">
        <v>354</v>
      </c>
      <c r="L20" s="108">
        <v>119</v>
      </c>
      <c r="M20" s="109">
        <v>46.999999999999915</v>
      </c>
      <c r="N20" s="108">
        <v>24</v>
      </c>
      <c r="O20" s="109">
        <v>5.000000000000011</v>
      </c>
      <c r="P20" s="112">
        <v>1</v>
      </c>
      <c r="R20" s="340"/>
      <c r="S20" s="341"/>
      <c r="T20" s="341"/>
    </row>
    <row r="21" spans="1:20" ht="13.5" thickBot="1">
      <c r="A21" s="519"/>
      <c r="B21" s="138"/>
      <c r="C21" s="139" t="s">
        <v>63</v>
      </c>
      <c r="D21" s="140"/>
      <c r="E21" s="119">
        <v>547.0000000000022</v>
      </c>
      <c r="F21" s="120">
        <v>236.00000000000063</v>
      </c>
      <c r="G21" s="121">
        <f t="shared" si="2"/>
        <v>545.0000000000016</v>
      </c>
      <c r="H21" s="122">
        <f t="shared" si="2"/>
        <v>234</v>
      </c>
      <c r="I21" s="121">
        <v>539.0000000000016</v>
      </c>
      <c r="J21" s="120">
        <v>232</v>
      </c>
      <c r="K21" s="143">
        <v>6.00000000000001</v>
      </c>
      <c r="L21" s="120">
        <v>2.0000000000000053</v>
      </c>
      <c r="M21" s="122">
        <v>2</v>
      </c>
      <c r="N21" s="120">
        <v>2</v>
      </c>
      <c r="O21" s="121">
        <v>0</v>
      </c>
      <c r="P21" s="124">
        <v>0</v>
      </c>
      <c r="R21" s="341"/>
      <c r="S21" s="341"/>
      <c r="T21" s="341"/>
    </row>
    <row r="23" spans="1:14" ht="13.5" customHeight="1">
      <c r="A23" s="126" t="s">
        <v>115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  <row r="24" ht="12.75" customHeight="1" thickBot="1">
      <c r="A24" s="431" t="s">
        <v>121</v>
      </c>
    </row>
    <row r="25" spans="1:16" ht="12.75" customHeight="1">
      <c r="A25" s="491"/>
      <c r="B25" s="492"/>
      <c r="C25" s="492"/>
      <c r="D25" s="493"/>
      <c r="E25" s="515" t="s">
        <v>54</v>
      </c>
      <c r="F25" s="478"/>
      <c r="G25" s="510" t="s">
        <v>6</v>
      </c>
      <c r="H25" s="511"/>
      <c r="I25" s="511"/>
      <c r="J25" s="511"/>
      <c r="K25" s="511"/>
      <c r="L25" s="512"/>
      <c r="M25" s="477" t="s">
        <v>105</v>
      </c>
      <c r="N25" s="478"/>
      <c r="O25" s="487" t="s">
        <v>106</v>
      </c>
      <c r="P25" s="488"/>
    </row>
    <row r="26" spans="1:16" ht="26.25" customHeight="1">
      <c r="A26" s="494"/>
      <c r="B26" s="495"/>
      <c r="C26" s="495"/>
      <c r="D26" s="496"/>
      <c r="E26" s="516"/>
      <c r="F26" s="480"/>
      <c r="G26" s="509" t="s">
        <v>57</v>
      </c>
      <c r="H26" s="504"/>
      <c r="I26" s="509" t="s">
        <v>104</v>
      </c>
      <c r="J26" s="505"/>
      <c r="K26" s="504" t="s">
        <v>8</v>
      </c>
      <c r="L26" s="505"/>
      <c r="M26" s="479"/>
      <c r="N26" s="480"/>
      <c r="O26" s="489"/>
      <c r="P26" s="490"/>
    </row>
    <row r="27" spans="1:16" ht="12.75" customHeight="1">
      <c r="A27" s="494"/>
      <c r="B27" s="495"/>
      <c r="C27" s="495"/>
      <c r="D27" s="496"/>
      <c r="E27" s="506" t="s">
        <v>57</v>
      </c>
      <c r="F27" s="485" t="s">
        <v>58</v>
      </c>
      <c r="G27" s="500" t="s">
        <v>57</v>
      </c>
      <c r="H27" s="502" t="s">
        <v>58</v>
      </c>
      <c r="I27" s="500" t="s">
        <v>57</v>
      </c>
      <c r="J27" s="485" t="s">
        <v>58</v>
      </c>
      <c r="K27" s="513" t="s">
        <v>57</v>
      </c>
      <c r="L27" s="485" t="s">
        <v>58</v>
      </c>
      <c r="M27" s="481" t="s">
        <v>57</v>
      </c>
      <c r="N27" s="485" t="s">
        <v>58</v>
      </c>
      <c r="O27" s="481" t="s">
        <v>57</v>
      </c>
      <c r="P27" s="483" t="s">
        <v>58</v>
      </c>
    </row>
    <row r="28" spans="1:16" ht="13.5" thickBot="1">
      <c r="A28" s="497"/>
      <c r="B28" s="498"/>
      <c r="C28" s="498"/>
      <c r="D28" s="499"/>
      <c r="E28" s="507"/>
      <c r="F28" s="508"/>
      <c r="G28" s="501"/>
      <c r="H28" s="503"/>
      <c r="I28" s="501"/>
      <c r="J28" s="508"/>
      <c r="K28" s="514"/>
      <c r="L28" s="508"/>
      <c r="M28" s="482"/>
      <c r="N28" s="486"/>
      <c r="O28" s="482"/>
      <c r="P28" s="484"/>
    </row>
    <row r="29" spans="1:20" ht="14.25" thickBot="1" thickTop="1">
      <c r="A29" s="129" t="s">
        <v>59</v>
      </c>
      <c r="B29" s="130"/>
      <c r="C29" s="130"/>
      <c r="D29" s="131"/>
      <c r="E29" s="95">
        <f>SUM(E30:E31)</f>
        <v>1526</v>
      </c>
      <c r="F29" s="96">
        <f>SUM(F30:F31)</f>
        <v>553</v>
      </c>
      <c r="G29" s="97">
        <f aca="true" t="shared" si="4" ref="G29:H32">I29+K29</f>
        <v>1133</v>
      </c>
      <c r="H29" s="98">
        <f t="shared" si="4"/>
        <v>397</v>
      </c>
      <c r="I29" s="97">
        <f aca="true" t="shared" si="5" ref="I29:P29">SUM(I30:I31)</f>
        <v>1082</v>
      </c>
      <c r="J29" s="96">
        <f t="shared" si="5"/>
        <v>382</v>
      </c>
      <c r="K29" s="99">
        <f t="shared" si="5"/>
        <v>51</v>
      </c>
      <c r="L29" s="96">
        <f t="shared" si="5"/>
        <v>15</v>
      </c>
      <c r="M29" s="97">
        <f t="shared" si="5"/>
        <v>384</v>
      </c>
      <c r="N29" s="96">
        <f t="shared" si="5"/>
        <v>152</v>
      </c>
      <c r="O29" s="97">
        <f t="shared" si="5"/>
        <v>9.000000000000005</v>
      </c>
      <c r="P29" s="100">
        <f t="shared" si="5"/>
        <v>4</v>
      </c>
      <c r="R29" s="340"/>
      <c r="S29" s="341"/>
      <c r="T29" s="341"/>
    </row>
    <row r="30" spans="1:19" ht="12.75" customHeight="1">
      <c r="A30" s="517" t="s">
        <v>60</v>
      </c>
      <c r="B30" s="132" t="s">
        <v>61</v>
      </c>
      <c r="C30" s="133"/>
      <c r="D30" s="134"/>
      <c r="E30" s="101">
        <v>781</v>
      </c>
      <c r="F30" s="105">
        <v>310</v>
      </c>
      <c r="G30" s="103">
        <f t="shared" si="4"/>
        <v>405</v>
      </c>
      <c r="H30" s="104">
        <f t="shared" si="4"/>
        <v>161</v>
      </c>
      <c r="I30" s="103">
        <v>388</v>
      </c>
      <c r="J30" s="105">
        <v>156</v>
      </c>
      <c r="K30" s="102">
        <v>17</v>
      </c>
      <c r="L30" s="105">
        <v>5</v>
      </c>
      <c r="M30" s="103">
        <v>374</v>
      </c>
      <c r="N30" s="105">
        <v>149</v>
      </c>
      <c r="O30" s="103">
        <v>2</v>
      </c>
      <c r="P30" s="106">
        <v>0</v>
      </c>
      <c r="R30" s="340"/>
      <c r="S30" s="340"/>
    </row>
    <row r="31" spans="1:20" ht="12.75">
      <c r="A31" s="518"/>
      <c r="B31" s="135" t="s">
        <v>62</v>
      </c>
      <c r="C31" s="136"/>
      <c r="D31" s="137"/>
      <c r="E31" s="107">
        <v>745</v>
      </c>
      <c r="F31" s="108">
        <v>243</v>
      </c>
      <c r="G31" s="109">
        <f t="shared" si="4"/>
        <v>728</v>
      </c>
      <c r="H31" s="110">
        <f t="shared" si="4"/>
        <v>236</v>
      </c>
      <c r="I31" s="109">
        <v>694</v>
      </c>
      <c r="J31" s="108">
        <v>226</v>
      </c>
      <c r="K31" s="111">
        <v>34</v>
      </c>
      <c r="L31" s="108">
        <v>10</v>
      </c>
      <c r="M31" s="109">
        <v>10</v>
      </c>
      <c r="N31" s="108">
        <v>3</v>
      </c>
      <c r="O31" s="109">
        <v>7.000000000000005</v>
      </c>
      <c r="P31" s="112">
        <v>4</v>
      </c>
      <c r="R31" s="340"/>
      <c r="S31" s="341"/>
      <c r="T31" s="341"/>
    </row>
    <row r="32" spans="1:20" ht="13.5" thickBot="1">
      <c r="A32" s="519"/>
      <c r="B32" s="138"/>
      <c r="C32" s="139" t="s">
        <v>63</v>
      </c>
      <c r="D32" s="140"/>
      <c r="E32" s="119">
        <v>35</v>
      </c>
      <c r="F32" s="120">
        <v>18</v>
      </c>
      <c r="G32" s="121">
        <f t="shared" si="4"/>
        <v>35</v>
      </c>
      <c r="H32" s="122">
        <f t="shared" si="4"/>
        <v>18</v>
      </c>
      <c r="I32" s="121">
        <v>33</v>
      </c>
      <c r="J32" s="120">
        <v>16</v>
      </c>
      <c r="K32" s="143">
        <v>2</v>
      </c>
      <c r="L32" s="120">
        <v>2</v>
      </c>
      <c r="M32" s="122">
        <v>0</v>
      </c>
      <c r="N32" s="120">
        <v>0</v>
      </c>
      <c r="O32" s="121">
        <v>0</v>
      </c>
      <c r="P32" s="124">
        <v>0</v>
      </c>
      <c r="R32" s="341"/>
      <c r="S32" s="341"/>
      <c r="T32" s="341"/>
    </row>
    <row r="33" ht="13.5">
      <c r="A33" s="431"/>
    </row>
    <row r="34" ht="13.5">
      <c r="A34" s="434" t="s">
        <v>144</v>
      </c>
    </row>
    <row r="35" ht="25.5" customHeight="1">
      <c r="C35" s="144"/>
    </row>
    <row r="36" ht="24" customHeight="1">
      <c r="C36" s="144"/>
    </row>
    <row r="37" ht="17.25" customHeight="1">
      <c r="C37" s="144"/>
    </row>
    <row r="38" ht="19.5" customHeight="1">
      <c r="C38" s="144"/>
    </row>
    <row r="54" ht="18.75" customHeight="1">
      <c r="C54" s="144"/>
    </row>
  </sheetData>
  <sheetProtection password="CB3F" sheet="1" objects="1" scenarios="1"/>
  <mergeCells count="63">
    <mergeCell ref="H27:H28"/>
    <mergeCell ref="I27:I28"/>
    <mergeCell ref="J27:J28"/>
    <mergeCell ref="A19:A21"/>
    <mergeCell ref="G26:H26"/>
    <mergeCell ref="I26:J26"/>
    <mergeCell ref="K26:L26"/>
    <mergeCell ref="A30:A32"/>
    <mergeCell ref="K27:K28"/>
    <mergeCell ref="L27:L28"/>
    <mergeCell ref="E27:E28"/>
    <mergeCell ref="F27:F28"/>
    <mergeCell ref="G27:G28"/>
    <mergeCell ref="I15:J15"/>
    <mergeCell ref="K15:L15"/>
    <mergeCell ref="A14:D17"/>
    <mergeCell ref="E14:F15"/>
    <mergeCell ref="G14:L14"/>
    <mergeCell ref="K16:K17"/>
    <mergeCell ref="L16:L17"/>
    <mergeCell ref="E3:F4"/>
    <mergeCell ref="O14:P15"/>
    <mergeCell ref="A25:D28"/>
    <mergeCell ref="E25:F26"/>
    <mergeCell ref="G25:L25"/>
    <mergeCell ref="O25:P26"/>
    <mergeCell ref="E5:E6"/>
    <mergeCell ref="F5:F6"/>
    <mergeCell ref="I5:I6"/>
    <mergeCell ref="A8:A10"/>
    <mergeCell ref="G3:L3"/>
    <mergeCell ref="G4:H4"/>
    <mergeCell ref="I4:J4"/>
    <mergeCell ref="J5:J6"/>
    <mergeCell ref="K5:K6"/>
    <mergeCell ref="L5:L6"/>
    <mergeCell ref="M14:N15"/>
    <mergeCell ref="E16:E17"/>
    <mergeCell ref="F16:F17"/>
    <mergeCell ref="G16:G17"/>
    <mergeCell ref="H16:H17"/>
    <mergeCell ref="I16:I17"/>
    <mergeCell ref="J16:J17"/>
    <mergeCell ref="M16:M17"/>
    <mergeCell ref="N16:N17"/>
    <mergeCell ref="G15:H15"/>
    <mergeCell ref="O3:P4"/>
    <mergeCell ref="A3:D6"/>
    <mergeCell ref="O5:O6"/>
    <mergeCell ref="P5:P6"/>
    <mergeCell ref="M5:M6"/>
    <mergeCell ref="N5:N6"/>
    <mergeCell ref="M3:N4"/>
    <mergeCell ref="G5:G6"/>
    <mergeCell ref="H5:H6"/>
    <mergeCell ref="K4:L4"/>
    <mergeCell ref="M25:N26"/>
    <mergeCell ref="O16:O17"/>
    <mergeCell ref="P16:P17"/>
    <mergeCell ref="O27:O28"/>
    <mergeCell ref="P27:P28"/>
    <mergeCell ref="N27:N28"/>
    <mergeCell ref="M27:M28"/>
  </mergeCells>
  <printOptions/>
  <pageMargins left="0.7874015748031497" right="0.5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květen 2009
Divize statistických informací a analýz
&amp;"Arial Narrow,Tučné"Zápisy dětí do 1. ročníku základního vzdělávání&amp;"Arial Narrow,Obyčejné"
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.7109375" style="127" customWidth="1"/>
    <col min="2" max="2" width="2.421875" style="127" customWidth="1"/>
    <col min="3" max="3" width="15.00390625" style="127" customWidth="1"/>
    <col min="4" max="4" width="0.42578125" style="127" customWidth="1"/>
    <col min="5" max="5" width="5.421875" style="127" bestFit="1" customWidth="1"/>
    <col min="6" max="6" width="8.7109375" style="127" bestFit="1" customWidth="1"/>
    <col min="7" max="7" width="9.28125" style="127" bestFit="1" customWidth="1"/>
    <col min="8" max="8" width="7.7109375" style="127" bestFit="1" customWidth="1"/>
    <col min="9" max="9" width="6.28125" style="127" customWidth="1"/>
    <col min="10" max="10" width="8.140625" style="127" customWidth="1"/>
    <col min="11" max="11" width="9.28125" style="127" bestFit="1" customWidth="1"/>
    <col min="12" max="12" width="6.28125" style="127" customWidth="1"/>
    <col min="13" max="13" width="7.8515625" style="127" customWidth="1"/>
  </cols>
  <sheetData>
    <row r="1" spans="1:13" ht="12.75">
      <c r="A1" s="520" t="s">
        <v>139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ht="14.25" thickBot="1">
      <c r="A2" s="431" t="s">
        <v>145</v>
      </c>
    </row>
    <row r="3" spans="1:13" ht="12.75">
      <c r="A3" s="491"/>
      <c r="B3" s="492"/>
      <c r="C3" s="492"/>
      <c r="D3" s="493"/>
      <c r="E3" s="522" t="s">
        <v>91</v>
      </c>
      <c r="F3" s="487" t="s">
        <v>54</v>
      </c>
      <c r="G3" s="478"/>
      <c r="H3" s="477" t="s">
        <v>6</v>
      </c>
      <c r="I3" s="478"/>
      <c r="J3" s="477" t="s">
        <v>103</v>
      </c>
      <c r="K3" s="478"/>
      <c r="L3" s="487" t="s">
        <v>56</v>
      </c>
      <c r="M3" s="488"/>
    </row>
    <row r="4" spans="1:13" ht="12.75">
      <c r="A4" s="494"/>
      <c r="B4" s="495"/>
      <c r="C4" s="495"/>
      <c r="D4" s="496"/>
      <c r="E4" s="523"/>
      <c r="F4" s="525"/>
      <c r="G4" s="480"/>
      <c r="H4" s="479"/>
      <c r="I4" s="480"/>
      <c r="J4" s="479"/>
      <c r="K4" s="480"/>
      <c r="L4" s="489"/>
      <c r="M4" s="490"/>
    </row>
    <row r="5" spans="1:13" ht="12.75">
      <c r="A5" s="494"/>
      <c r="B5" s="495"/>
      <c r="C5" s="495"/>
      <c r="D5" s="496"/>
      <c r="E5" s="523"/>
      <c r="F5" s="513" t="s">
        <v>57</v>
      </c>
      <c r="G5" s="485" t="s">
        <v>58</v>
      </c>
      <c r="H5" s="500" t="s">
        <v>57</v>
      </c>
      <c r="I5" s="502" t="s">
        <v>58</v>
      </c>
      <c r="J5" s="481" t="s">
        <v>57</v>
      </c>
      <c r="K5" s="485" t="s">
        <v>58</v>
      </c>
      <c r="L5" s="481" t="s">
        <v>57</v>
      </c>
      <c r="M5" s="483" t="s">
        <v>58</v>
      </c>
    </row>
    <row r="6" spans="1:13" ht="13.5" thickBot="1">
      <c r="A6" s="497"/>
      <c r="B6" s="498"/>
      <c r="C6" s="498"/>
      <c r="D6" s="499"/>
      <c r="E6" s="524"/>
      <c r="F6" s="514"/>
      <c r="G6" s="508"/>
      <c r="H6" s="501"/>
      <c r="I6" s="503"/>
      <c r="J6" s="482"/>
      <c r="K6" s="486"/>
      <c r="L6" s="482"/>
      <c r="M6" s="484"/>
    </row>
    <row r="7" spans="1:16" ht="13.5" thickTop="1">
      <c r="A7" s="526" t="s">
        <v>59</v>
      </c>
      <c r="B7" s="527"/>
      <c r="C7" s="527"/>
      <c r="D7" s="145"/>
      <c r="E7" s="374">
        <v>2007</v>
      </c>
      <c r="F7" s="146">
        <v>111784</v>
      </c>
      <c r="G7" s="375">
        <v>51284</v>
      </c>
      <c r="H7" s="147">
        <v>95172</v>
      </c>
      <c r="I7" s="376">
        <v>45534</v>
      </c>
      <c r="J7" s="147">
        <v>16587</v>
      </c>
      <c r="K7" s="375">
        <v>5738</v>
      </c>
      <c r="L7" s="147">
        <v>25</v>
      </c>
      <c r="M7" s="377">
        <v>12</v>
      </c>
      <c r="N7" s="476"/>
      <c r="O7" s="476"/>
      <c r="P7" s="476"/>
    </row>
    <row r="8" spans="1:16" ht="12.75">
      <c r="A8" s="528"/>
      <c r="B8" s="529"/>
      <c r="C8" s="529"/>
      <c r="D8" s="148"/>
      <c r="E8" s="378">
        <v>2008</v>
      </c>
      <c r="F8" s="149">
        <v>113353</v>
      </c>
      <c r="G8" s="379">
        <v>52278</v>
      </c>
      <c r="H8" s="151">
        <v>96432</v>
      </c>
      <c r="I8" s="380">
        <v>46524</v>
      </c>
      <c r="J8" s="151">
        <v>16902</v>
      </c>
      <c r="K8" s="379">
        <v>5747</v>
      </c>
      <c r="L8" s="153">
        <v>19</v>
      </c>
      <c r="M8" s="381">
        <v>7</v>
      </c>
      <c r="N8" s="476"/>
      <c r="O8" s="476"/>
      <c r="P8" s="476"/>
    </row>
    <row r="9" spans="1:16" ht="12.75">
      <c r="A9" s="528"/>
      <c r="B9" s="529"/>
      <c r="C9" s="529"/>
      <c r="D9" s="148"/>
      <c r="E9" s="378">
        <v>2009</v>
      </c>
      <c r="F9" s="155">
        <v>115652</v>
      </c>
      <c r="G9" s="382">
        <v>53145.99999999989</v>
      </c>
      <c r="H9" s="157">
        <v>98788.99999999993</v>
      </c>
      <c r="I9" s="383">
        <v>47540</v>
      </c>
      <c r="J9" s="157">
        <v>16849</v>
      </c>
      <c r="K9" s="382">
        <v>5599</v>
      </c>
      <c r="L9" s="159">
        <v>14</v>
      </c>
      <c r="M9" s="384">
        <v>7.000000000000008</v>
      </c>
      <c r="N9" s="476"/>
      <c r="O9" s="476"/>
      <c r="P9" s="476"/>
    </row>
    <row r="10" spans="1:16" ht="13.5" thickBot="1">
      <c r="A10" s="530"/>
      <c r="B10" s="531"/>
      <c r="C10" s="531"/>
      <c r="D10" s="161"/>
      <c r="E10" s="385">
        <v>2010</v>
      </c>
      <c r="F10" s="162">
        <v>118900</v>
      </c>
      <c r="G10" s="386">
        <v>54645</v>
      </c>
      <c r="H10" s="163">
        <v>101706</v>
      </c>
      <c r="I10" s="387">
        <v>48792</v>
      </c>
      <c r="J10" s="163">
        <v>17180</v>
      </c>
      <c r="K10" s="386">
        <v>5847.99999999999</v>
      </c>
      <c r="L10" s="165">
        <v>14</v>
      </c>
      <c r="M10" s="388">
        <v>5</v>
      </c>
      <c r="N10" s="476"/>
      <c r="O10" s="476"/>
      <c r="P10" s="476"/>
    </row>
    <row r="11" spans="1:13" ht="12.75">
      <c r="A11" s="517" t="s">
        <v>60</v>
      </c>
      <c r="B11" s="532" t="s">
        <v>61</v>
      </c>
      <c r="C11" s="533"/>
      <c r="D11" s="167"/>
      <c r="E11" s="389">
        <v>2007</v>
      </c>
      <c r="F11" s="390">
        <v>92144</v>
      </c>
      <c r="G11" s="391">
        <v>44438</v>
      </c>
      <c r="H11" s="392">
        <v>75656</v>
      </c>
      <c r="I11" s="393">
        <v>38736</v>
      </c>
      <c r="J11" s="392">
        <v>16483</v>
      </c>
      <c r="K11" s="391">
        <v>5697</v>
      </c>
      <c r="L11" s="393">
        <v>5</v>
      </c>
      <c r="M11" s="168">
        <v>5</v>
      </c>
    </row>
    <row r="12" spans="1:13" ht="12.75">
      <c r="A12" s="518"/>
      <c r="B12" s="534"/>
      <c r="C12" s="529"/>
      <c r="D12" s="170"/>
      <c r="E12" s="394">
        <v>2008</v>
      </c>
      <c r="F12" s="395">
        <v>93949</v>
      </c>
      <c r="G12" s="396">
        <v>45454</v>
      </c>
      <c r="H12" s="397">
        <v>77133</v>
      </c>
      <c r="I12" s="398">
        <v>39730</v>
      </c>
      <c r="J12" s="397">
        <v>16811</v>
      </c>
      <c r="K12" s="396">
        <v>5721</v>
      </c>
      <c r="L12" s="399">
        <v>5</v>
      </c>
      <c r="M12" s="175">
        <v>3</v>
      </c>
    </row>
    <row r="13" spans="1:13" ht="12.75">
      <c r="A13" s="518"/>
      <c r="B13" s="534"/>
      <c r="C13" s="529"/>
      <c r="D13" s="170"/>
      <c r="E13" s="394">
        <v>2009</v>
      </c>
      <c r="F13" s="395">
        <v>95799.99999999984</v>
      </c>
      <c r="G13" s="396">
        <v>46344.999999999876</v>
      </c>
      <c r="H13" s="397">
        <v>79067.99999999993</v>
      </c>
      <c r="I13" s="398">
        <v>40786</v>
      </c>
      <c r="J13" s="397">
        <v>16730</v>
      </c>
      <c r="K13" s="396">
        <v>5559</v>
      </c>
      <c r="L13" s="399">
        <v>2.0000000000000053</v>
      </c>
      <c r="M13" s="175">
        <v>0</v>
      </c>
    </row>
    <row r="14" spans="1:13" ht="12.75">
      <c r="A14" s="518"/>
      <c r="B14" s="535"/>
      <c r="C14" s="536"/>
      <c r="D14" s="176"/>
      <c r="E14" s="400">
        <v>2010</v>
      </c>
      <c r="F14" s="401">
        <v>98853.00000000007</v>
      </c>
      <c r="G14" s="402">
        <v>47840.00000000006</v>
      </c>
      <c r="H14" s="403">
        <v>81728</v>
      </c>
      <c r="I14" s="404">
        <v>42019</v>
      </c>
      <c r="J14" s="403">
        <v>17123</v>
      </c>
      <c r="K14" s="402">
        <v>5820.99999999999</v>
      </c>
      <c r="L14" s="405">
        <v>2</v>
      </c>
      <c r="M14" s="177">
        <v>0</v>
      </c>
    </row>
    <row r="15" spans="1:14" ht="12.75">
      <c r="A15" s="518"/>
      <c r="B15" s="537" t="s">
        <v>62</v>
      </c>
      <c r="C15" s="538"/>
      <c r="D15" s="137"/>
      <c r="E15" s="406">
        <v>2007</v>
      </c>
      <c r="F15" s="407">
        <v>19640</v>
      </c>
      <c r="G15" s="408">
        <v>6846</v>
      </c>
      <c r="H15" s="409">
        <v>19516</v>
      </c>
      <c r="I15" s="408">
        <v>6798</v>
      </c>
      <c r="J15" s="407">
        <v>104</v>
      </c>
      <c r="K15" s="408">
        <v>41</v>
      </c>
      <c r="L15" s="409">
        <v>20</v>
      </c>
      <c r="M15" s="410">
        <v>7</v>
      </c>
      <c r="N15" s="476"/>
    </row>
    <row r="16" spans="1:14" ht="12.75">
      <c r="A16" s="518"/>
      <c r="B16" s="534"/>
      <c r="C16" s="529"/>
      <c r="D16" s="170"/>
      <c r="E16" s="394">
        <v>2008</v>
      </c>
      <c r="F16" s="395">
        <v>19404</v>
      </c>
      <c r="G16" s="396">
        <v>6824</v>
      </c>
      <c r="H16" s="397">
        <v>19299</v>
      </c>
      <c r="I16" s="396">
        <v>6794</v>
      </c>
      <c r="J16" s="399">
        <v>91</v>
      </c>
      <c r="K16" s="396">
        <v>26</v>
      </c>
      <c r="L16" s="397">
        <v>14</v>
      </c>
      <c r="M16" s="411">
        <v>4</v>
      </c>
      <c r="N16" s="476"/>
    </row>
    <row r="17" spans="1:14" ht="12.75">
      <c r="A17" s="518"/>
      <c r="B17" s="534"/>
      <c r="C17" s="529"/>
      <c r="D17" s="170"/>
      <c r="E17" s="394">
        <v>2009</v>
      </c>
      <c r="F17" s="395">
        <v>19851.99999999992</v>
      </c>
      <c r="G17" s="396">
        <v>6801.000000000014</v>
      </c>
      <c r="H17" s="397">
        <v>19721</v>
      </c>
      <c r="I17" s="396">
        <v>6754</v>
      </c>
      <c r="J17" s="399">
        <v>119</v>
      </c>
      <c r="K17" s="396">
        <v>39.99999999999988</v>
      </c>
      <c r="L17" s="397">
        <v>12</v>
      </c>
      <c r="M17" s="411">
        <v>7.000000000000008</v>
      </c>
      <c r="N17" s="476"/>
    </row>
    <row r="18" spans="1:14" ht="12.75">
      <c r="A18" s="518"/>
      <c r="B18" s="534"/>
      <c r="C18" s="529"/>
      <c r="D18" s="170"/>
      <c r="E18" s="412">
        <v>2010</v>
      </c>
      <c r="F18" s="413">
        <v>20047</v>
      </c>
      <c r="G18" s="414">
        <v>6804.999999999988</v>
      </c>
      <c r="H18" s="415">
        <v>19978</v>
      </c>
      <c r="I18" s="414">
        <v>6772.999999999994</v>
      </c>
      <c r="J18" s="416">
        <v>56.99999999999985</v>
      </c>
      <c r="K18" s="414">
        <v>27</v>
      </c>
      <c r="L18" s="415">
        <v>12</v>
      </c>
      <c r="M18" s="417">
        <v>5</v>
      </c>
      <c r="N18" s="476"/>
    </row>
    <row r="19" spans="1:13" ht="12.75">
      <c r="A19" s="518"/>
      <c r="B19" s="178"/>
      <c r="C19" s="539" t="s">
        <v>63</v>
      </c>
      <c r="D19" s="179"/>
      <c r="E19" s="418">
        <v>2007</v>
      </c>
      <c r="F19" s="419">
        <v>545</v>
      </c>
      <c r="G19" s="420">
        <v>220</v>
      </c>
      <c r="H19" s="421">
        <v>543</v>
      </c>
      <c r="I19" s="420">
        <v>218</v>
      </c>
      <c r="J19" s="422">
        <v>1</v>
      </c>
      <c r="K19" s="420">
        <v>1</v>
      </c>
      <c r="L19" s="421">
        <v>1</v>
      </c>
      <c r="M19" s="423">
        <v>1</v>
      </c>
    </row>
    <row r="20" spans="1:17" ht="12.75">
      <c r="A20" s="518"/>
      <c r="B20" s="169"/>
      <c r="C20" s="540"/>
      <c r="D20" s="170"/>
      <c r="E20" s="394">
        <v>2008</v>
      </c>
      <c r="F20" s="395">
        <v>573</v>
      </c>
      <c r="G20" s="396">
        <v>266</v>
      </c>
      <c r="H20" s="397">
        <v>560</v>
      </c>
      <c r="I20" s="396">
        <v>262</v>
      </c>
      <c r="J20" s="399">
        <v>9</v>
      </c>
      <c r="K20" s="396">
        <v>4</v>
      </c>
      <c r="L20" s="397">
        <v>4</v>
      </c>
      <c r="M20" s="411">
        <v>0</v>
      </c>
      <c r="Q20" s="440"/>
    </row>
    <row r="21" spans="1:13" ht="12.75">
      <c r="A21" s="518"/>
      <c r="B21" s="169"/>
      <c r="C21" s="540"/>
      <c r="D21" s="170"/>
      <c r="E21" s="394">
        <v>2009</v>
      </c>
      <c r="F21" s="395">
        <v>558.0000000000026</v>
      </c>
      <c r="G21" s="396">
        <v>233</v>
      </c>
      <c r="H21" s="397">
        <v>549.9999999999983</v>
      </c>
      <c r="I21" s="396">
        <v>231</v>
      </c>
      <c r="J21" s="399">
        <v>6.000000000000008</v>
      </c>
      <c r="K21" s="396">
        <v>1</v>
      </c>
      <c r="L21" s="397">
        <v>2</v>
      </c>
      <c r="M21" s="411">
        <v>1</v>
      </c>
    </row>
    <row r="22" spans="1:13" ht="13.5" thickBot="1">
      <c r="A22" s="519"/>
      <c r="B22" s="180"/>
      <c r="C22" s="541"/>
      <c r="D22" s="181"/>
      <c r="E22" s="424">
        <v>2010</v>
      </c>
      <c r="F22" s="425">
        <v>582.0000000000006</v>
      </c>
      <c r="G22" s="426">
        <v>254</v>
      </c>
      <c r="H22" s="427">
        <v>580.0000000000007</v>
      </c>
      <c r="I22" s="426">
        <v>252</v>
      </c>
      <c r="J22" s="428">
        <v>2</v>
      </c>
      <c r="K22" s="426">
        <v>2</v>
      </c>
      <c r="L22" s="427">
        <v>0</v>
      </c>
      <c r="M22" s="429">
        <v>0</v>
      </c>
    </row>
    <row r="24" spans="1:13" ht="26.25" customHeight="1">
      <c r="A24" s="520" t="s">
        <v>140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</row>
    <row r="25" spans="1:5" ht="14.25" thickBot="1">
      <c r="A25" s="431" t="s">
        <v>145</v>
      </c>
      <c r="B25" s="141"/>
      <c r="C25" s="141"/>
      <c r="D25" s="141"/>
      <c r="E25" s="141"/>
    </row>
    <row r="26" spans="1:13" ht="12.75">
      <c r="A26" s="491"/>
      <c r="B26" s="492"/>
      <c r="C26" s="492"/>
      <c r="D26" s="493"/>
      <c r="E26" s="522" t="s">
        <v>91</v>
      </c>
      <c r="F26" s="487" t="s">
        <v>54</v>
      </c>
      <c r="G26" s="478"/>
      <c r="H26" s="477" t="s">
        <v>6</v>
      </c>
      <c r="I26" s="478"/>
      <c r="J26" s="477" t="s">
        <v>103</v>
      </c>
      <c r="K26" s="478"/>
      <c r="L26" s="487" t="s">
        <v>56</v>
      </c>
      <c r="M26" s="488"/>
    </row>
    <row r="27" spans="1:13" ht="12.75">
      <c r="A27" s="494"/>
      <c r="B27" s="495"/>
      <c r="C27" s="495"/>
      <c r="D27" s="496"/>
      <c r="E27" s="523"/>
      <c r="F27" s="525"/>
      <c r="G27" s="480"/>
      <c r="H27" s="479"/>
      <c r="I27" s="480"/>
      <c r="J27" s="479"/>
      <c r="K27" s="480"/>
      <c r="L27" s="489"/>
      <c r="M27" s="490"/>
    </row>
    <row r="28" spans="1:13" ht="12.75">
      <c r="A28" s="494"/>
      <c r="B28" s="495"/>
      <c r="C28" s="495"/>
      <c r="D28" s="496"/>
      <c r="E28" s="523"/>
      <c r="F28" s="513" t="s">
        <v>57</v>
      </c>
      <c r="G28" s="485" t="s">
        <v>58</v>
      </c>
      <c r="H28" s="500" t="s">
        <v>57</v>
      </c>
      <c r="I28" s="502" t="s">
        <v>58</v>
      </c>
      <c r="J28" s="481" t="s">
        <v>57</v>
      </c>
      <c r="K28" s="485" t="s">
        <v>58</v>
      </c>
      <c r="L28" s="481" t="s">
        <v>57</v>
      </c>
      <c r="M28" s="483" t="s">
        <v>58</v>
      </c>
    </row>
    <row r="29" spans="1:13" ht="13.5" thickBot="1">
      <c r="A29" s="497"/>
      <c r="B29" s="498"/>
      <c r="C29" s="498"/>
      <c r="D29" s="499"/>
      <c r="E29" s="524"/>
      <c r="F29" s="514"/>
      <c r="G29" s="508"/>
      <c r="H29" s="501"/>
      <c r="I29" s="503"/>
      <c r="J29" s="482"/>
      <c r="K29" s="486"/>
      <c r="L29" s="482"/>
      <c r="M29" s="484"/>
    </row>
    <row r="30" spans="1:13" ht="13.5" thickTop="1">
      <c r="A30" s="526" t="s">
        <v>59</v>
      </c>
      <c r="B30" s="527"/>
      <c r="C30" s="527"/>
      <c r="D30" s="145"/>
      <c r="E30" s="374">
        <v>2007</v>
      </c>
      <c r="F30" s="146">
        <v>110321</v>
      </c>
      <c r="G30" s="375">
        <v>50713</v>
      </c>
      <c r="H30" s="147">
        <v>93988</v>
      </c>
      <c r="I30" s="376">
        <v>45066</v>
      </c>
      <c r="J30" s="147">
        <v>16328</v>
      </c>
      <c r="K30" s="375">
        <v>5645</v>
      </c>
      <c r="L30" s="147">
        <v>5</v>
      </c>
      <c r="M30" s="377">
        <v>2</v>
      </c>
    </row>
    <row r="31" spans="1:13" ht="12.75">
      <c r="A31" s="528"/>
      <c r="B31" s="529"/>
      <c r="C31" s="529"/>
      <c r="D31" s="148"/>
      <c r="E31" s="378">
        <v>2008</v>
      </c>
      <c r="F31" s="149">
        <v>111843</v>
      </c>
      <c r="G31" s="379">
        <v>51745</v>
      </c>
      <c r="H31" s="151">
        <v>95234</v>
      </c>
      <c r="I31" s="380">
        <v>46093</v>
      </c>
      <c r="J31" s="151">
        <v>16603</v>
      </c>
      <c r="K31" s="379">
        <v>5651</v>
      </c>
      <c r="L31" s="153">
        <v>6</v>
      </c>
      <c r="M31" s="381">
        <v>1</v>
      </c>
    </row>
    <row r="32" spans="1:13" ht="12.75">
      <c r="A32" s="528"/>
      <c r="B32" s="529"/>
      <c r="C32" s="529"/>
      <c r="D32" s="148"/>
      <c r="E32" s="378">
        <v>2009</v>
      </c>
      <c r="F32" s="155">
        <v>114143</v>
      </c>
      <c r="G32" s="382">
        <v>52636.00000000009</v>
      </c>
      <c r="H32" s="157">
        <v>97645</v>
      </c>
      <c r="I32" s="383">
        <v>47137.99999999992</v>
      </c>
      <c r="J32" s="157">
        <v>16496</v>
      </c>
      <c r="K32" s="382">
        <v>5496.999999999979</v>
      </c>
      <c r="L32" s="159">
        <v>2</v>
      </c>
      <c r="M32" s="384">
        <v>1</v>
      </c>
    </row>
    <row r="33" spans="1:13" ht="13.5" thickBot="1">
      <c r="A33" s="530"/>
      <c r="B33" s="531"/>
      <c r="C33" s="531"/>
      <c r="D33" s="161"/>
      <c r="E33" s="385">
        <v>2010</v>
      </c>
      <c r="F33" s="162">
        <v>117374</v>
      </c>
      <c r="G33" s="386">
        <v>54092.00000000015</v>
      </c>
      <c r="H33" s="163">
        <v>100573</v>
      </c>
      <c r="I33" s="387">
        <v>48395</v>
      </c>
      <c r="J33" s="163">
        <v>16796</v>
      </c>
      <c r="K33" s="386">
        <v>5696</v>
      </c>
      <c r="L33" s="165">
        <v>5.000000000000011</v>
      </c>
      <c r="M33" s="388">
        <v>1</v>
      </c>
    </row>
    <row r="34" spans="1:13" ht="12.75">
      <c r="A34" s="517" t="s">
        <v>60</v>
      </c>
      <c r="B34" s="532" t="s">
        <v>61</v>
      </c>
      <c r="C34" s="533"/>
      <c r="D34" s="167"/>
      <c r="E34" s="389">
        <v>2007</v>
      </c>
      <c r="F34" s="390">
        <v>91396</v>
      </c>
      <c r="G34" s="391">
        <v>44133</v>
      </c>
      <c r="H34" s="392">
        <v>75169</v>
      </c>
      <c r="I34" s="393">
        <v>38528</v>
      </c>
      <c r="J34" s="392">
        <v>16227</v>
      </c>
      <c r="K34" s="391">
        <v>5605</v>
      </c>
      <c r="L34" s="393">
        <v>0</v>
      </c>
      <c r="M34" s="168">
        <v>0</v>
      </c>
    </row>
    <row r="35" spans="1:13" ht="12.75">
      <c r="A35" s="518"/>
      <c r="B35" s="534"/>
      <c r="C35" s="529"/>
      <c r="D35" s="170"/>
      <c r="E35" s="394">
        <v>2008</v>
      </c>
      <c r="F35" s="395">
        <v>93194</v>
      </c>
      <c r="G35" s="396">
        <v>45175</v>
      </c>
      <c r="H35" s="397">
        <v>76675</v>
      </c>
      <c r="I35" s="398">
        <v>39548</v>
      </c>
      <c r="J35" s="397">
        <v>16518</v>
      </c>
      <c r="K35" s="396">
        <v>5627</v>
      </c>
      <c r="L35" s="399">
        <v>1</v>
      </c>
      <c r="M35" s="175">
        <v>0</v>
      </c>
    </row>
    <row r="36" spans="1:13" ht="12.75">
      <c r="A36" s="518"/>
      <c r="B36" s="534"/>
      <c r="C36" s="529"/>
      <c r="D36" s="170"/>
      <c r="E36" s="394">
        <v>2009</v>
      </c>
      <c r="F36" s="395">
        <v>95018.99999999994</v>
      </c>
      <c r="G36" s="396">
        <v>46073.00000000009</v>
      </c>
      <c r="H36" s="397">
        <v>78636</v>
      </c>
      <c r="I36" s="398">
        <v>40615.999999999905</v>
      </c>
      <c r="J36" s="397">
        <v>16383</v>
      </c>
      <c r="K36" s="396">
        <v>5456.999999999979</v>
      </c>
      <c r="L36" s="399">
        <v>0</v>
      </c>
      <c r="M36" s="175">
        <v>0</v>
      </c>
    </row>
    <row r="37" spans="1:13" ht="12.75">
      <c r="A37" s="518"/>
      <c r="B37" s="535"/>
      <c r="C37" s="536"/>
      <c r="D37" s="176"/>
      <c r="E37" s="400">
        <v>2010</v>
      </c>
      <c r="F37" s="401">
        <v>98072</v>
      </c>
      <c r="G37" s="402">
        <v>47530.000000000146</v>
      </c>
      <c r="H37" s="403">
        <v>81323.00000000016</v>
      </c>
      <c r="I37" s="404">
        <v>41858</v>
      </c>
      <c r="J37" s="403">
        <v>16749</v>
      </c>
      <c r="K37" s="402">
        <v>5672</v>
      </c>
      <c r="L37" s="405">
        <v>0</v>
      </c>
      <c r="M37" s="177">
        <v>0</v>
      </c>
    </row>
    <row r="38" spans="1:13" ht="12.75">
      <c r="A38" s="518"/>
      <c r="B38" s="537" t="s">
        <v>62</v>
      </c>
      <c r="C38" s="538"/>
      <c r="D38" s="137"/>
      <c r="E38" s="406">
        <v>2007</v>
      </c>
      <c r="F38" s="407">
        <v>18925</v>
      </c>
      <c r="G38" s="408">
        <v>6580</v>
      </c>
      <c r="H38" s="409">
        <v>18819</v>
      </c>
      <c r="I38" s="408">
        <v>6538</v>
      </c>
      <c r="J38" s="407">
        <v>101</v>
      </c>
      <c r="K38" s="408">
        <v>40</v>
      </c>
      <c r="L38" s="409">
        <v>5</v>
      </c>
      <c r="M38" s="410">
        <v>2</v>
      </c>
    </row>
    <row r="39" spans="1:13" ht="12.75">
      <c r="A39" s="518"/>
      <c r="B39" s="534"/>
      <c r="C39" s="529"/>
      <c r="D39" s="170"/>
      <c r="E39" s="394">
        <v>2008</v>
      </c>
      <c r="F39" s="395">
        <v>18649</v>
      </c>
      <c r="G39" s="396">
        <v>6570</v>
      </c>
      <c r="H39" s="397">
        <v>18559</v>
      </c>
      <c r="I39" s="396">
        <v>6545</v>
      </c>
      <c r="J39" s="399">
        <v>85</v>
      </c>
      <c r="K39" s="396">
        <v>24</v>
      </c>
      <c r="L39" s="397">
        <v>5</v>
      </c>
      <c r="M39" s="411">
        <v>1</v>
      </c>
    </row>
    <row r="40" spans="1:13" ht="12.75">
      <c r="A40" s="518"/>
      <c r="B40" s="534"/>
      <c r="C40" s="529"/>
      <c r="D40" s="170"/>
      <c r="E40" s="394">
        <v>2009</v>
      </c>
      <c r="F40" s="395">
        <v>19124</v>
      </c>
      <c r="G40" s="396">
        <v>6563</v>
      </c>
      <c r="H40" s="397">
        <v>19009</v>
      </c>
      <c r="I40" s="396">
        <v>6522.000000000013</v>
      </c>
      <c r="J40" s="399">
        <v>113</v>
      </c>
      <c r="K40" s="396">
        <v>40</v>
      </c>
      <c r="L40" s="397">
        <v>2</v>
      </c>
      <c r="M40" s="411">
        <v>1</v>
      </c>
    </row>
    <row r="41" spans="1:13" ht="12.75">
      <c r="A41" s="518"/>
      <c r="B41" s="534"/>
      <c r="C41" s="529"/>
      <c r="D41" s="170"/>
      <c r="E41" s="412">
        <v>2010</v>
      </c>
      <c r="F41" s="413">
        <v>19302</v>
      </c>
      <c r="G41" s="414">
        <v>6562.0000000000055</v>
      </c>
      <c r="H41" s="415">
        <v>19250</v>
      </c>
      <c r="I41" s="414">
        <v>6537</v>
      </c>
      <c r="J41" s="416">
        <v>46.999999999999915</v>
      </c>
      <c r="K41" s="414">
        <v>24</v>
      </c>
      <c r="L41" s="415">
        <v>5.000000000000011</v>
      </c>
      <c r="M41" s="417">
        <v>1</v>
      </c>
    </row>
    <row r="42" spans="1:13" ht="12.75">
      <c r="A42" s="518"/>
      <c r="B42" s="178"/>
      <c r="C42" s="539" t="s">
        <v>63</v>
      </c>
      <c r="D42" s="179"/>
      <c r="E42" s="418">
        <v>2007</v>
      </c>
      <c r="F42" s="419">
        <v>510</v>
      </c>
      <c r="G42" s="420">
        <v>202</v>
      </c>
      <c r="H42" s="421">
        <v>509</v>
      </c>
      <c r="I42" s="420">
        <v>201</v>
      </c>
      <c r="J42" s="422">
        <v>1</v>
      </c>
      <c r="K42" s="420">
        <v>1</v>
      </c>
      <c r="L42" s="421">
        <v>0</v>
      </c>
      <c r="M42" s="423">
        <v>0</v>
      </c>
    </row>
    <row r="43" spans="1:13" ht="12.75">
      <c r="A43" s="518"/>
      <c r="B43" s="169"/>
      <c r="C43" s="540"/>
      <c r="D43" s="170"/>
      <c r="E43" s="394">
        <v>2008</v>
      </c>
      <c r="F43" s="395">
        <v>527</v>
      </c>
      <c r="G43" s="396">
        <v>248</v>
      </c>
      <c r="H43" s="397">
        <v>519</v>
      </c>
      <c r="I43" s="396">
        <v>245</v>
      </c>
      <c r="J43" s="399">
        <v>7</v>
      </c>
      <c r="K43" s="396">
        <v>3</v>
      </c>
      <c r="L43" s="397">
        <v>1</v>
      </c>
      <c r="M43" s="411">
        <v>0</v>
      </c>
    </row>
    <row r="44" spans="1:13" ht="12.75">
      <c r="A44" s="518"/>
      <c r="B44" s="169"/>
      <c r="C44" s="540"/>
      <c r="D44" s="170"/>
      <c r="E44" s="394">
        <v>2009</v>
      </c>
      <c r="F44" s="395">
        <v>527.9999999999985</v>
      </c>
      <c r="G44" s="396">
        <v>225</v>
      </c>
      <c r="H44" s="397">
        <v>524.000000000002</v>
      </c>
      <c r="I44" s="396">
        <v>224</v>
      </c>
      <c r="J44" s="399">
        <v>4</v>
      </c>
      <c r="K44" s="396">
        <v>1</v>
      </c>
      <c r="L44" s="397">
        <v>0</v>
      </c>
      <c r="M44" s="411">
        <v>0</v>
      </c>
    </row>
    <row r="45" spans="1:13" ht="13.5" thickBot="1">
      <c r="A45" s="519"/>
      <c r="B45" s="180"/>
      <c r="C45" s="541"/>
      <c r="D45" s="181"/>
      <c r="E45" s="424">
        <v>2010</v>
      </c>
      <c r="F45" s="425">
        <v>547.0000000000022</v>
      </c>
      <c r="G45" s="426">
        <v>236.00000000000063</v>
      </c>
      <c r="H45" s="427">
        <v>545.0000000000016</v>
      </c>
      <c r="I45" s="426">
        <v>234</v>
      </c>
      <c r="J45" s="428">
        <v>2</v>
      </c>
      <c r="K45" s="426">
        <v>2</v>
      </c>
      <c r="L45" s="427">
        <v>0</v>
      </c>
      <c r="M45" s="429">
        <v>0</v>
      </c>
    </row>
    <row r="47" spans="1:13" ht="26.25" customHeight="1">
      <c r="A47" s="520" t="s">
        <v>141</v>
      </c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</row>
    <row r="48" ht="14.25" thickBot="1">
      <c r="A48" s="431" t="s">
        <v>145</v>
      </c>
    </row>
    <row r="49" spans="1:13" ht="12.75">
      <c r="A49" s="491"/>
      <c r="B49" s="492"/>
      <c r="C49" s="492"/>
      <c r="D49" s="493"/>
      <c r="E49" s="522" t="s">
        <v>91</v>
      </c>
      <c r="F49" s="487" t="s">
        <v>54</v>
      </c>
      <c r="G49" s="478"/>
      <c r="H49" s="477" t="s">
        <v>6</v>
      </c>
      <c r="I49" s="478"/>
      <c r="J49" s="477" t="s">
        <v>103</v>
      </c>
      <c r="K49" s="478"/>
      <c r="L49" s="487" t="s">
        <v>56</v>
      </c>
      <c r="M49" s="488"/>
    </row>
    <row r="50" spans="1:13" ht="12.75">
      <c r="A50" s="494"/>
      <c r="B50" s="495"/>
      <c r="C50" s="495"/>
      <c r="D50" s="496"/>
      <c r="E50" s="523"/>
      <c r="F50" s="525"/>
      <c r="G50" s="480"/>
      <c r="H50" s="479"/>
      <c r="I50" s="480"/>
      <c r="J50" s="479"/>
      <c r="K50" s="480"/>
      <c r="L50" s="489"/>
      <c r="M50" s="490"/>
    </row>
    <row r="51" spans="1:13" ht="12.75">
      <c r="A51" s="494"/>
      <c r="B51" s="495"/>
      <c r="C51" s="495"/>
      <c r="D51" s="496"/>
      <c r="E51" s="523"/>
      <c r="F51" s="513" t="s">
        <v>57</v>
      </c>
      <c r="G51" s="485" t="s">
        <v>58</v>
      </c>
      <c r="H51" s="500" t="s">
        <v>57</v>
      </c>
      <c r="I51" s="502" t="s">
        <v>58</v>
      </c>
      <c r="J51" s="481" t="s">
        <v>57</v>
      </c>
      <c r="K51" s="485" t="s">
        <v>58</v>
      </c>
      <c r="L51" s="481" t="s">
        <v>57</v>
      </c>
      <c r="M51" s="483" t="s">
        <v>58</v>
      </c>
    </row>
    <row r="52" spans="1:13" ht="13.5" thickBot="1">
      <c r="A52" s="497"/>
      <c r="B52" s="498"/>
      <c r="C52" s="498"/>
      <c r="D52" s="499"/>
      <c r="E52" s="524"/>
      <c r="F52" s="514"/>
      <c r="G52" s="508"/>
      <c r="H52" s="501"/>
      <c r="I52" s="503"/>
      <c r="J52" s="482"/>
      <c r="K52" s="486"/>
      <c r="L52" s="482"/>
      <c r="M52" s="484"/>
    </row>
    <row r="53" spans="1:13" ht="13.5" thickTop="1">
      <c r="A53" s="526" t="s">
        <v>59</v>
      </c>
      <c r="B53" s="527"/>
      <c r="C53" s="527"/>
      <c r="D53" s="145"/>
      <c r="E53" s="374">
        <v>2007</v>
      </c>
      <c r="F53" s="146">
        <v>1463</v>
      </c>
      <c r="G53" s="375">
        <v>571</v>
      </c>
      <c r="H53" s="147">
        <v>1184</v>
      </c>
      <c r="I53" s="376">
        <v>468</v>
      </c>
      <c r="J53" s="147">
        <v>259</v>
      </c>
      <c r="K53" s="375">
        <v>93</v>
      </c>
      <c r="L53" s="147">
        <v>20</v>
      </c>
      <c r="M53" s="377">
        <v>10</v>
      </c>
    </row>
    <row r="54" spans="1:13" ht="12.75">
      <c r="A54" s="528"/>
      <c r="B54" s="529"/>
      <c r="C54" s="529"/>
      <c r="D54" s="148"/>
      <c r="E54" s="378">
        <v>2008</v>
      </c>
      <c r="F54" s="149">
        <v>1510</v>
      </c>
      <c r="G54" s="379">
        <v>533</v>
      </c>
      <c r="H54" s="151">
        <v>1198</v>
      </c>
      <c r="I54" s="380">
        <v>431</v>
      </c>
      <c r="J54" s="151">
        <v>299</v>
      </c>
      <c r="K54" s="379">
        <v>96</v>
      </c>
      <c r="L54" s="153">
        <v>13</v>
      </c>
      <c r="M54" s="381">
        <v>6</v>
      </c>
    </row>
    <row r="55" spans="1:13" ht="12.75">
      <c r="A55" s="528"/>
      <c r="B55" s="529"/>
      <c r="C55" s="529"/>
      <c r="D55" s="148"/>
      <c r="E55" s="378">
        <v>2009</v>
      </c>
      <c r="F55" s="155">
        <v>1509</v>
      </c>
      <c r="G55" s="382">
        <v>510</v>
      </c>
      <c r="H55" s="157">
        <v>1144</v>
      </c>
      <c r="I55" s="383">
        <v>402</v>
      </c>
      <c r="J55" s="157">
        <v>353</v>
      </c>
      <c r="K55" s="382">
        <v>102</v>
      </c>
      <c r="L55" s="159">
        <v>12</v>
      </c>
      <c r="M55" s="384">
        <v>6</v>
      </c>
    </row>
    <row r="56" spans="1:13" ht="13.5" thickBot="1">
      <c r="A56" s="530"/>
      <c r="B56" s="531"/>
      <c r="C56" s="531"/>
      <c r="D56" s="161"/>
      <c r="E56" s="385">
        <v>2010</v>
      </c>
      <c r="F56" s="162">
        <v>1526</v>
      </c>
      <c r="G56" s="386">
        <v>553</v>
      </c>
      <c r="H56" s="163">
        <v>1133</v>
      </c>
      <c r="I56" s="387">
        <v>397</v>
      </c>
      <c r="J56" s="163">
        <v>384</v>
      </c>
      <c r="K56" s="386">
        <v>152</v>
      </c>
      <c r="L56" s="165">
        <v>9.000000000000005</v>
      </c>
      <c r="M56" s="388">
        <v>4</v>
      </c>
    </row>
    <row r="57" spans="1:13" ht="12.75">
      <c r="A57" s="517" t="s">
        <v>60</v>
      </c>
      <c r="B57" s="532" t="s">
        <v>61</v>
      </c>
      <c r="C57" s="533"/>
      <c r="D57" s="167"/>
      <c r="E57" s="389">
        <v>2007</v>
      </c>
      <c r="F57" s="390">
        <v>748</v>
      </c>
      <c r="G57" s="391">
        <v>305</v>
      </c>
      <c r="H57" s="392">
        <v>487</v>
      </c>
      <c r="I57" s="393">
        <v>208</v>
      </c>
      <c r="J57" s="392">
        <v>256</v>
      </c>
      <c r="K57" s="391">
        <v>92</v>
      </c>
      <c r="L57" s="393">
        <v>5</v>
      </c>
      <c r="M57" s="168">
        <v>5</v>
      </c>
    </row>
    <row r="58" spans="1:13" ht="12.75">
      <c r="A58" s="518"/>
      <c r="B58" s="534"/>
      <c r="C58" s="529"/>
      <c r="D58" s="170"/>
      <c r="E58" s="394">
        <v>2008</v>
      </c>
      <c r="F58" s="395">
        <v>755</v>
      </c>
      <c r="G58" s="396">
        <v>279</v>
      </c>
      <c r="H58" s="397">
        <v>458</v>
      </c>
      <c r="I58" s="398">
        <v>182</v>
      </c>
      <c r="J58" s="397">
        <v>293</v>
      </c>
      <c r="K58" s="396">
        <v>94</v>
      </c>
      <c r="L58" s="399">
        <v>4</v>
      </c>
      <c r="M58" s="175">
        <v>3</v>
      </c>
    </row>
    <row r="59" spans="1:13" ht="12.75">
      <c r="A59" s="518"/>
      <c r="B59" s="534"/>
      <c r="C59" s="529"/>
      <c r="D59" s="170"/>
      <c r="E59" s="394">
        <v>2009</v>
      </c>
      <c r="F59" s="395">
        <v>781</v>
      </c>
      <c r="G59" s="396">
        <v>272</v>
      </c>
      <c r="H59" s="397">
        <v>432.0000000000005</v>
      </c>
      <c r="I59" s="398">
        <v>170</v>
      </c>
      <c r="J59" s="397">
        <v>347</v>
      </c>
      <c r="K59" s="396">
        <v>102</v>
      </c>
      <c r="L59" s="399">
        <v>2</v>
      </c>
      <c r="M59" s="175">
        <v>0</v>
      </c>
    </row>
    <row r="60" spans="1:13" ht="12.75">
      <c r="A60" s="518"/>
      <c r="B60" s="535"/>
      <c r="C60" s="536"/>
      <c r="D60" s="176"/>
      <c r="E60" s="400">
        <v>2010</v>
      </c>
      <c r="F60" s="401">
        <v>781</v>
      </c>
      <c r="G60" s="402">
        <v>310</v>
      </c>
      <c r="H60" s="403">
        <v>405</v>
      </c>
      <c r="I60" s="404">
        <v>161</v>
      </c>
      <c r="J60" s="403">
        <v>374</v>
      </c>
      <c r="K60" s="402">
        <v>149</v>
      </c>
      <c r="L60" s="405">
        <v>2</v>
      </c>
      <c r="M60" s="177">
        <v>0</v>
      </c>
    </row>
    <row r="61" spans="1:13" ht="12.75">
      <c r="A61" s="518"/>
      <c r="B61" s="537" t="s">
        <v>62</v>
      </c>
      <c r="C61" s="538"/>
      <c r="D61" s="137"/>
      <c r="E61" s="406">
        <v>2007</v>
      </c>
      <c r="F61" s="407">
        <v>715</v>
      </c>
      <c r="G61" s="408">
        <v>266</v>
      </c>
      <c r="H61" s="409">
        <v>697</v>
      </c>
      <c r="I61" s="408">
        <v>260</v>
      </c>
      <c r="J61" s="407">
        <v>3</v>
      </c>
      <c r="K61" s="408">
        <v>1</v>
      </c>
      <c r="L61" s="409">
        <v>15</v>
      </c>
      <c r="M61" s="410">
        <v>5</v>
      </c>
    </row>
    <row r="62" spans="1:13" ht="12.75">
      <c r="A62" s="518"/>
      <c r="B62" s="534"/>
      <c r="C62" s="529"/>
      <c r="D62" s="170"/>
      <c r="E62" s="394">
        <v>2008</v>
      </c>
      <c r="F62" s="395">
        <v>755</v>
      </c>
      <c r="G62" s="396">
        <v>254</v>
      </c>
      <c r="H62" s="397">
        <v>740</v>
      </c>
      <c r="I62" s="396">
        <v>249</v>
      </c>
      <c r="J62" s="399">
        <v>6</v>
      </c>
      <c r="K62" s="396">
        <v>2</v>
      </c>
      <c r="L62" s="397">
        <v>9</v>
      </c>
      <c r="M62" s="411">
        <v>3</v>
      </c>
    </row>
    <row r="63" spans="1:13" ht="12.75">
      <c r="A63" s="518"/>
      <c r="B63" s="534"/>
      <c r="C63" s="529"/>
      <c r="D63" s="170"/>
      <c r="E63" s="394">
        <v>2009</v>
      </c>
      <c r="F63" s="395">
        <v>728</v>
      </c>
      <c r="G63" s="396">
        <v>238</v>
      </c>
      <c r="H63" s="397">
        <v>712</v>
      </c>
      <c r="I63" s="396">
        <v>232</v>
      </c>
      <c r="J63" s="399">
        <v>6.000000000000006</v>
      </c>
      <c r="K63" s="396">
        <v>0</v>
      </c>
      <c r="L63" s="397">
        <v>10</v>
      </c>
      <c r="M63" s="411">
        <v>6</v>
      </c>
    </row>
    <row r="64" spans="1:13" ht="12.75">
      <c r="A64" s="518"/>
      <c r="B64" s="534"/>
      <c r="C64" s="529"/>
      <c r="D64" s="170"/>
      <c r="E64" s="412">
        <v>2010</v>
      </c>
      <c r="F64" s="413">
        <v>745</v>
      </c>
      <c r="G64" s="414">
        <v>243</v>
      </c>
      <c r="H64" s="415">
        <v>728</v>
      </c>
      <c r="I64" s="414">
        <v>236</v>
      </c>
      <c r="J64" s="416">
        <v>10</v>
      </c>
      <c r="K64" s="414">
        <v>3</v>
      </c>
      <c r="L64" s="415">
        <v>7.000000000000005</v>
      </c>
      <c r="M64" s="417">
        <v>4</v>
      </c>
    </row>
    <row r="65" spans="1:13" ht="12.75">
      <c r="A65" s="518"/>
      <c r="B65" s="178"/>
      <c r="C65" s="539" t="s">
        <v>63</v>
      </c>
      <c r="D65" s="179"/>
      <c r="E65" s="418">
        <v>2007</v>
      </c>
      <c r="F65" s="419">
        <v>35</v>
      </c>
      <c r="G65" s="420">
        <v>18</v>
      </c>
      <c r="H65" s="421">
        <v>34</v>
      </c>
      <c r="I65" s="420">
        <v>17</v>
      </c>
      <c r="J65" s="422">
        <v>0</v>
      </c>
      <c r="K65" s="420">
        <v>0</v>
      </c>
      <c r="L65" s="421">
        <v>1</v>
      </c>
      <c r="M65" s="423">
        <v>1</v>
      </c>
    </row>
    <row r="66" spans="1:13" ht="12.75">
      <c r="A66" s="518"/>
      <c r="B66" s="169"/>
      <c r="C66" s="540"/>
      <c r="D66" s="170"/>
      <c r="E66" s="394">
        <v>2008</v>
      </c>
      <c r="F66" s="395">
        <v>46</v>
      </c>
      <c r="G66" s="396">
        <v>18</v>
      </c>
      <c r="H66" s="397">
        <v>41</v>
      </c>
      <c r="I66" s="396">
        <v>17</v>
      </c>
      <c r="J66" s="399">
        <v>2</v>
      </c>
      <c r="K66" s="396">
        <v>1</v>
      </c>
      <c r="L66" s="397">
        <v>3</v>
      </c>
      <c r="M66" s="411">
        <v>0</v>
      </c>
    </row>
    <row r="67" spans="1:13" ht="12.75">
      <c r="A67" s="518"/>
      <c r="B67" s="169"/>
      <c r="C67" s="540"/>
      <c r="D67" s="170"/>
      <c r="E67" s="394">
        <v>2009</v>
      </c>
      <c r="F67" s="395">
        <v>30</v>
      </c>
      <c r="G67" s="396">
        <v>7.999999999999992</v>
      </c>
      <c r="H67" s="397">
        <v>26</v>
      </c>
      <c r="I67" s="396">
        <v>7</v>
      </c>
      <c r="J67" s="399">
        <v>2</v>
      </c>
      <c r="K67" s="396">
        <v>0</v>
      </c>
      <c r="L67" s="397">
        <v>2</v>
      </c>
      <c r="M67" s="411">
        <v>0.999999999999999</v>
      </c>
    </row>
    <row r="68" spans="1:13" ht="13.5" thickBot="1">
      <c r="A68" s="519"/>
      <c r="B68" s="180"/>
      <c r="C68" s="541"/>
      <c r="D68" s="181"/>
      <c r="E68" s="424">
        <v>2010</v>
      </c>
      <c r="F68" s="425">
        <v>35</v>
      </c>
      <c r="G68" s="426">
        <v>18</v>
      </c>
      <c r="H68" s="427">
        <v>35</v>
      </c>
      <c r="I68" s="426">
        <v>18</v>
      </c>
      <c r="J68" s="428">
        <v>0</v>
      </c>
      <c r="K68" s="426">
        <v>0</v>
      </c>
      <c r="L68" s="427">
        <v>0</v>
      </c>
      <c r="M68" s="429">
        <v>0</v>
      </c>
    </row>
    <row r="70" ht="13.5">
      <c r="A70" s="128"/>
    </row>
  </sheetData>
  <sheetProtection password="CB3F" sheet="1" objects="1" scenarios="1"/>
  <mergeCells count="60">
    <mergeCell ref="M51:M52"/>
    <mergeCell ref="A53:C56"/>
    <mergeCell ref="A57:A68"/>
    <mergeCell ref="B57:C60"/>
    <mergeCell ref="B61:C64"/>
    <mergeCell ref="C65:C68"/>
    <mergeCell ref="I51:I52"/>
    <mergeCell ref="J51:J52"/>
    <mergeCell ref="K51:K52"/>
    <mergeCell ref="L51:L52"/>
    <mergeCell ref="A47:M47"/>
    <mergeCell ref="A49:D52"/>
    <mergeCell ref="E49:E52"/>
    <mergeCell ref="F49:G50"/>
    <mergeCell ref="H49:I50"/>
    <mergeCell ref="J49:K50"/>
    <mergeCell ref="L49:M50"/>
    <mergeCell ref="F51:F52"/>
    <mergeCell ref="G51:G52"/>
    <mergeCell ref="H51:H52"/>
    <mergeCell ref="M28:M29"/>
    <mergeCell ref="A30:C33"/>
    <mergeCell ref="A34:A45"/>
    <mergeCell ref="B34:C37"/>
    <mergeCell ref="B38:C41"/>
    <mergeCell ref="C42:C45"/>
    <mergeCell ref="I28:I29"/>
    <mergeCell ref="J28:J29"/>
    <mergeCell ref="K28:K29"/>
    <mergeCell ref="L28:L29"/>
    <mergeCell ref="A24:M24"/>
    <mergeCell ref="A26:D29"/>
    <mergeCell ref="E26:E29"/>
    <mergeCell ref="F26:G27"/>
    <mergeCell ref="H26:I27"/>
    <mergeCell ref="J26:K27"/>
    <mergeCell ref="L26:M27"/>
    <mergeCell ref="F28:F29"/>
    <mergeCell ref="G28:G29"/>
    <mergeCell ref="H28:H29"/>
    <mergeCell ref="M5:M6"/>
    <mergeCell ref="A7:C10"/>
    <mergeCell ref="A11:A22"/>
    <mergeCell ref="B11:C14"/>
    <mergeCell ref="B15:C18"/>
    <mergeCell ref="C19:C22"/>
    <mergeCell ref="I5:I6"/>
    <mergeCell ref="J5:J6"/>
    <mergeCell ref="K5:K6"/>
    <mergeCell ref="L5:L6"/>
    <mergeCell ref="A1:M1"/>
    <mergeCell ref="A3:D6"/>
    <mergeCell ref="E3:E6"/>
    <mergeCell ref="F3:G4"/>
    <mergeCell ref="H3:I4"/>
    <mergeCell ref="J3:K4"/>
    <mergeCell ref="L3:M4"/>
    <mergeCell ref="F5:F6"/>
    <mergeCell ref="G5:G6"/>
    <mergeCell ref="H5:H6"/>
  </mergeCells>
  <printOptions/>
  <pageMargins left="0.787401575" right="0.787401575" top="0.984251969" bottom="0.984251969" header="0.4921259845" footer="0.492125984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27" customWidth="1"/>
    <col min="2" max="2" width="1.7109375" style="127" customWidth="1"/>
    <col min="3" max="3" width="15.140625" style="127" customWidth="1"/>
    <col min="4" max="4" width="0.85546875" style="127" customWidth="1"/>
    <col min="5" max="8" width="7.7109375" style="127" customWidth="1"/>
    <col min="9" max="9" width="8.7109375" style="186" bestFit="1" customWidth="1"/>
    <col min="10" max="10" width="8.140625" style="186" customWidth="1"/>
    <col min="11" max="16384" width="9.140625" style="127" customWidth="1"/>
  </cols>
  <sheetData>
    <row r="1" spans="1:3" ht="12.75">
      <c r="A1" s="432" t="s">
        <v>122</v>
      </c>
      <c r="B1" s="182"/>
      <c r="C1" s="182"/>
    </row>
    <row r="2" ht="13.5">
      <c r="A2" s="431" t="s">
        <v>129</v>
      </c>
    </row>
    <row r="3" ht="4.5" customHeight="1" thickBot="1">
      <c r="A3" s="128"/>
    </row>
    <row r="4" spans="1:10" ht="36" customHeight="1">
      <c r="A4" s="542"/>
      <c r="B4" s="543"/>
      <c r="C4" s="543"/>
      <c r="D4" s="544"/>
      <c r="E4" s="552" t="s">
        <v>107</v>
      </c>
      <c r="F4" s="511"/>
      <c r="G4" s="551" t="s">
        <v>123</v>
      </c>
      <c r="H4" s="512"/>
      <c r="I4" s="553" t="s">
        <v>125</v>
      </c>
      <c r="J4" s="554"/>
    </row>
    <row r="5" spans="1:10" ht="12.75" customHeight="1">
      <c r="A5" s="545"/>
      <c r="B5" s="546"/>
      <c r="C5" s="546"/>
      <c r="D5" s="547"/>
      <c r="E5" s="556" t="s">
        <v>57</v>
      </c>
      <c r="F5" s="502" t="s">
        <v>58</v>
      </c>
      <c r="G5" s="555" t="s">
        <v>57</v>
      </c>
      <c r="H5" s="485" t="s">
        <v>58</v>
      </c>
      <c r="I5" s="557" t="s">
        <v>57</v>
      </c>
      <c r="J5" s="559" t="s">
        <v>58</v>
      </c>
    </row>
    <row r="6" spans="1:10" ht="13.5" thickBot="1">
      <c r="A6" s="548"/>
      <c r="B6" s="549"/>
      <c r="C6" s="549"/>
      <c r="D6" s="550"/>
      <c r="E6" s="514"/>
      <c r="F6" s="503"/>
      <c r="G6" s="501"/>
      <c r="H6" s="508"/>
      <c r="I6" s="558" t="s">
        <v>57</v>
      </c>
      <c r="J6" s="560"/>
    </row>
    <row r="7" spans="1:14" ht="14.25" thickBot="1" thickTop="1">
      <c r="A7" s="129" t="s">
        <v>59</v>
      </c>
      <c r="B7" s="130"/>
      <c r="C7" s="130"/>
      <c r="D7" s="131"/>
      <c r="E7" s="99">
        <f>SUM(E8:E9)</f>
        <v>115651.99999999977</v>
      </c>
      <c r="F7" s="98">
        <f>SUM(F8:F9)</f>
        <v>53145.99999999989</v>
      </c>
      <c r="G7" s="97">
        <f>SUM(G8:G9)</f>
        <v>118900.00000000007</v>
      </c>
      <c r="H7" s="96">
        <f>SUM(H8:H9)</f>
        <v>54645.000000000044</v>
      </c>
      <c r="I7" s="188">
        <f aca="true" t="shared" si="0" ref="I7:J10">G7/E7</f>
        <v>1.0280842527582774</v>
      </c>
      <c r="J7" s="189">
        <f t="shared" si="0"/>
        <v>1.0282053211906852</v>
      </c>
      <c r="L7" s="183"/>
      <c r="M7" s="183"/>
      <c r="N7" s="183"/>
    </row>
    <row r="8" spans="1:14" ht="12.75" customHeight="1">
      <c r="A8" s="517" t="s">
        <v>60</v>
      </c>
      <c r="B8" s="132" t="s">
        <v>61</v>
      </c>
      <c r="C8" s="133"/>
      <c r="D8" s="134"/>
      <c r="E8" s="102">
        <v>95799.99999999984</v>
      </c>
      <c r="F8" s="104">
        <v>46344.999999999876</v>
      </c>
      <c r="G8" s="103">
        <v>98853.00000000007</v>
      </c>
      <c r="H8" s="184">
        <v>47840.00000000006</v>
      </c>
      <c r="I8" s="190">
        <f t="shared" si="0"/>
        <v>1.0318684759916517</v>
      </c>
      <c r="J8" s="191">
        <f t="shared" si="0"/>
        <v>1.032258064516133</v>
      </c>
      <c r="L8" s="185"/>
      <c r="M8" s="185"/>
      <c r="N8" s="341"/>
    </row>
    <row r="9" spans="1:14" ht="12.75">
      <c r="A9" s="518"/>
      <c r="B9" s="135" t="s">
        <v>62</v>
      </c>
      <c r="C9" s="136"/>
      <c r="D9" s="137"/>
      <c r="E9" s="111">
        <v>19851.99999999992</v>
      </c>
      <c r="F9" s="110">
        <v>6801.000000000014</v>
      </c>
      <c r="G9" s="109">
        <v>20047</v>
      </c>
      <c r="H9" s="108">
        <v>6804.999999999988</v>
      </c>
      <c r="I9" s="192">
        <f t="shared" si="0"/>
        <v>1.0098226878903929</v>
      </c>
      <c r="J9" s="193">
        <f t="shared" si="0"/>
        <v>1.000588148801643</v>
      </c>
      <c r="L9" s="185"/>
      <c r="M9" s="185"/>
      <c r="N9" s="341"/>
    </row>
    <row r="10" spans="1:14" ht="13.5" thickBot="1">
      <c r="A10" s="519"/>
      <c r="B10" s="138"/>
      <c r="C10" s="139" t="s">
        <v>63</v>
      </c>
      <c r="D10" s="140"/>
      <c r="E10" s="123">
        <v>558.0000000000026</v>
      </c>
      <c r="F10" s="122">
        <v>233</v>
      </c>
      <c r="G10" s="121">
        <v>582.0000000000006</v>
      </c>
      <c r="H10" s="120">
        <v>254</v>
      </c>
      <c r="I10" s="194">
        <f t="shared" si="0"/>
        <v>1.0430107526881682</v>
      </c>
      <c r="J10" s="195">
        <f t="shared" si="0"/>
        <v>1.090128755364807</v>
      </c>
      <c r="L10" s="185"/>
      <c r="M10" s="185"/>
      <c r="N10" s="341"/>
    </row>
    <row r="11" ht="13.5" thickBot="1"/>
    <row r="12" spans="1:10" ht="38.25" customHeight="1">
      <c r="A12" s="542"/>
      <c r="B12" s="543"/>
      <c r="C12" s="543"/>
      <c r="D12" s="544"/>
      <c r="E12" s="561" t="s">
        <v>92</v>
      </c>
      <c r="F12" s="511"/>
      <c r="G12" s="551" t="s">
        <v>124</v>
      </c>
      <c r="H12" s="512"/>
      <c r="I12" s="553" t="s">
        <v>125</v>
      </c>
      <c r="J12" s="554"/>
    </row>
    <row r="13" spans="1:10" ht="12.75" customHeight="1">
      <c r="A13" s="545"/>
      <c r="B13" s="546"/>
      <c r="C13" s="546"/>
      <c r="D13" s="547"/>
      <c r="E13" s="556" t="s">
        <v>57</v>
      </c>
      <c r="F13" s="502" t="s">
        <v>58</v>
      </c>
      <c r="G13" s="555" t="s">
        <v>57</v>
      </c>
      <c r="H13" s="485" t="s">
        <v>58</v>
      </c>
      <c r="I13" s="562" t="s">
        <v>57</v>
      </c>
      <c r="J13" s="559" t="s">
        <v>58</v>
      </c>
    </row>
    <row r="14" spans="1:10" ht="13.5" thickBot="1">
      <c r="A14" s="548"/>
      <c r="B14" s="549"/>
      <c r="C14" s="549"/>
      <c r="D14" s="550"/>
      <c r="E14" s="514"/>
      <c r="F14" s="503"/>
      <c r="G14" s="501"/>
      <c r="H14" s="508"/>
      <c r="I14" s="558"/>
      <c r="J14" s="560"/>
    </row>
    <row r="15" spans="1:12" ht="14.25" thickBot="1" thickTop="1">
      <c r="A15" s="129" t="s">
        <v>59</v>
      </c>
      <c r="B15" s="130"/>
      <c r="C15" s="130"/>
      <c r="D15" s="131"/>
      <c r="E15" s="99">
        <f>SUM(E16:E17)</f>
        <v>96822.99999999993</v>
      </c>
      <c r="F15" s="98">
        <f>SUM(F16:F17)</f>
        <v>46649</v>
      </c>
      <c r="G15" s="97">
        <f>SUM(G16:G17)</f>
        <v>99702</v>
      </c>
      <c r="H15" s="96">
        <f>SUM(H16:H17)</f>
        <v>47898.99999999999</v>
      </c>
      <c r="I15" s="188">
        <f aca="true" t="shared" si="1" ref="I15:J18">G15/E15</f>
        <v>1.029734670481188</v>
      </c>
      <c r="J15" s="189">
        <f t="shared" si="1"/>
        <v>1.0267958584321206</v>
      </c>
      <c r="L15" s="452"/>
    </row>
    <row r="16" spans="1:10" ht="12.75" customHeight="1">
      <c r="A16" s="517" t="s">
        <v>60</v>
      </c>
      <c r="B16" s="132" t="s">
        <v>61</v>
      </c>
      <c r="C16" s="133"/>
      <c r="D16" s="134"/>
      <c r="E16" s="102">
        <v>77519.99999999993</v>
      </c>
      <c r="F16" s="104">
        <v>40031</v>
      </c>
      <c r="G16" s="103">
        <v>80112</v>
      </c>
      <c r="H16" s="184">
        <v>41255</v>
      </c>
      <c r="I16" s="190">
        <f t="shared" si="1"/>
        <v>1.0334365325077408</v>
      </c>
      <c r="J16" s="191">
        <f t="shared" si="1"/>
        <v>1.0305763033648923</v>
      </c>
    </row>
    <row r="17" spans="1:10" ht="12.75">
      <c r="A17" s="518"/>
      <c r="B17" s="135" t="s">
        <v>62</v>
      </c>
      <c r="C17" s="136"/>
      <c r="D17" s="137"/>
      <c r="E17" s="111">
        <v>19303</v>
      </c>
      <c r="F17" s="110">
        <v>6618</v>
      </c>
      <c r="G17" s="109">
        <v>19590</v>
      </c>
      <c r="H17" s="108">
        <v>6643.999999999994</v>
      </c>
      <c r="I17" s="192">
        <f t="shared" si="1"/>
        <v>1.0148681552090348</v>
      </c>
      <c r="J17" s="193">
        <f t="shared" si="1"/>
        <v>1.003928679359322</v>
      </c>
    </row>
    <row r="18" spans="1:10" ht="13.5" thickBot="1">
      <c r="A18" s="519"/>
      <c r="B18" s="138"/>
      <c r="C18" s="139" t="s">
        <v>63</v>
      </c>
      <c r="D18" s="140"/>
      <c r="E18" s="123">
        <v>534.9999999999983</v>
      </c>
      <c r="F18" s="122">
        <v>227</v>
      </c>
      <c r="G18" s="121">
        <v>572.0000000000007</v>
      </c>
      <c r="H18" s="120">
        <v>248</v>
      </c>
      <c r="I18" s="194">
        <f t="shared" si="1"/>
        <v>1.0691588785046775</v>
      </c>
      <c r="J18" s="195">
        <f t="shared" si="1"/>
        <v>1.092511013215859</v>
      </c>
    </row>
    <row r="19" ht="13.5" thickBot="1"/>
    <row r="20" spans="1:10" ht="38.25" customHeight="1">
      <c r="A20" s="542"/>
      <c r="B20" s="543"/>
      <c r="C20" s="543"/>
      <c r="D20" s="544"/>
      <c r="E20" s="552" t="s">
        <v>93</v>
      </c>
      <c r="F20" s="511"/>
      <c r="G20" s="551" t="s">
        <v>126</v>
      </c>
      <c r="H20" s="512"/>
      <c r="I20" s="553" t="s">
        <v>125</v>
      </c>
      <c r="J20" s="554"/>
    </row>
    <row r="21" spans="1:10" ht="12.75" customHeight="1">
      <c r="A21" s="545"/>
      <c r="B21" s="546"/>
      <c r="C21" s="546"/>
      <c r="D21" s="547"/>
      <c r="E21" s="556" t="s">
        <v>57</v>
      </c>
      <c r="F21" s="502" t="s">
        <v>58</v>
      </c>
      <c r="G21" s="555" t="s">
        <v>57</v>
      </c>
      <c r="H21" s="485" t="s">
        <v>58</v>
      </c>
      <c r="I21" s="557" t="s">
        <v>57</v>
      </c>
      <c r="J21" s="559" t="s">
        <v>58</v>
      </c>
    </row>
    <row r="22" spans="1:10" ht="13.5" thickBot="1">
      <c r="A22" s="548"/>
      <c r="B22" s="549"/>
      <c r="C22" s="549"/>
      <c r="D22" s="550"/>
      <c r="E22" s="514"/>
      <c r="F22" s="503"/>
      <c r="G22" s="501"/>
      <c r="H22" s="508"/>
      <c r="I22" s="558" t="s">
        <v>57</v>
      </c>
      <c r="J22" s="560"/>
    </row>
    <row r="23" spans="1:10" ht="14.25" thickBot="1" thickTop="1">
      <c r="A23" s="129" t="s">
        <v>59</v>
      </c>
      <c r="B23" s="130"/>
      <c r="C23" s="130"/>
      <c r="D23" s="131"/>
      <c r="E23" s="99">
        <f>SUM(E24:E25)</f>
        <v>1966</v>
      </c>
      <c r="F23" s="98">
        <f>SUM(F24:F25)</f>
        <v>891</v>
      </c>
      <c r="G23" s="97">
        <f>SUM(G24:G25)</f>
        <v>2004</v>
      </c>
      <c r="H23" s="96">
        <f>SUM(H24:H25)</f>
        <v>893.0000000000014</v>
      </c>
      <c r="I23" s="188">
        <f aca="true" t="shared" si="2" ref="I23:J26">G23/E23</f>
        <v>1.0193285859613428</v>
      </c>
      <c r="J23" s="189">
        <f t="shared" si="2"/>
        <v>1.0022446689113371</v>
      </c>
    </row>
    <row r="24" spans="1:10" ht="12.75">
      <c r="A24" s="517" t="s">
        <v>60</v>
      </c>
      <c r="B24" s="132" t="s">
        <v>61</v>
      </c>
      <c r="C24" s="133"/>
      <c r="D24" s="134"/>
      <c r="E24" s="102">
        <v>1548</v>
      </c>
      <c r="F24" s="104">
        <v>755</v>
      </c>
      <c r="G24" s="103">
        <v>1616</v>
      </c>
      <c r="H24" s="184">
        <v>764.0000000000014</v>
      </c>
      <c r="I24" s="190">
        <f t="shared" si="2"/>
        <v>1.0439276485788114</v>
      </c>
      <c r="J24" s="191">
        <f t="shared" si="2"/>
        <v>1.0119205298013263</v>
      </c>
    </row>
    <row r="25" spans="1:10" ht="12.75">
      <c r="A25" s="518"/>
      <c r="B25" s="135" t="s">
        <v>62</v>
      </c>
      <c r="C25" s="136"/>
      <c r="D25" s="137"/>
      <c r="E25" s="111">
        <v>418</v>
      </c>
      <c r="F25" s="110">
        <v>136</v>
      </c>
      <c r="G25" s="109">
        <v>388</v>
      </c>
      <c r="H25" s="108">
        <v>129</v>
      </c>
      <c r="I25" s="192">
        <f t="shared" si="2"/>
        <v>0.9282296650717703</v>
      </c>
      <c r="J25" s="193">
        <f t="shared" si="2"/>
        <v>0.9485294117647058</v>
      </c>
    </row>
    <row r="26" spans="1:10" ht="13.5" thickBot="1">
      <c r="A26" s="519"/>
      <c r="B26" s="138"/>
      <c r="C26" s="139" t="s">
        <v>63</v>
      </c>
      <c r="D26" s="140"/>
      <c r="E26" s="123">
        <v>15</v>
      </c>
      <c r="F26" s="122">
        <v>4.000000000000006</v>
      </c>
      <c r="G26" s="121">
        <v>8</v>
      </c>
      <c r="H26" s="120">
        <v>4</v>
      </c>
      <c r="I26" s="194">
        <f t="shared" si="2"/>
        <v>0.5333333333333333</v>
      </c>
      <c r="J26" s="195">
        <f t="shared" si="2"/>
        <v>0.9999999999999984</v>
      </c>
    </row>
    <row r="27" ht="13.5" thickBot="1"/>
    <row r="28" spans="1:10" ht="38.25" customHeight="1">
      <c r="A28" s="542"/>
      <c r="B28" s="543"/>
      <c r="C28" s="543"/>
      <c r="D28" s="544"/>
      <c r="E28" s="565" t="s">
        <v>108</v>
      </c>
      <c r="F28" s="566"/>
      <c r="G28" s="563" t="s">
        <v>127</v>
      </c>
      <c r="H28" s="564"/>
      <c r="I28" s="553" t="s">
        <v>125</v>
      </c>
      <c r="J28" s="554"/>
    </row>
    <row r="29" spans="1:10" ht="12.75" customHeight="1">
      <c r="A29" s="545"/>
      <c r="B29" s="546"/>
      <c r="C29" s="546"/>
      <c r="D29" s="547"/>
      <c r="E29" s="556" t="s">
        <v>57</v>
      </c>
      <c r="F29" s="502" t="s">
        <v>58</v>
      </c>
      <c r="G29" s="555" t="s">
        <v>57</v>
      </c>
      <c r="H29" s="485" t="s">
        <v>58</v>
      </c>
      <c r="I29" s="562" t="s">
        <v>57</v>
      </c>
      <c r="J29" s="559" t="s">
        <v>58</v>
      </c>
    </row>
    <row r="30" spans="1:10" ht="13.5" thickBot="1">
      <c r="A30" s="548"/>
      <c r="B30" s="549"/>
      <c r="C30" s="549"/>
      <c r="D30" s="550"/>
      <c r="E30" s="514"/>
      <c r="F30" s="503"/>
      <c r="G30" s="501"/>
      <c r="H30" s="508"/>
      <c r="I30" s="558" t="s">
        <v>57</v>
      </c>
      <c r="J30" s="560"/>
    </row>
    <row r="31" spans="1:12" ht="14.25" thickBot="1" thickTop="1">
      <c r="A31" s="129" t="s">
        <v>59</v>
      </c>
      <c r="B31" s="130"/>
      <c r="C31" s="130"/>
      <c r="D31" s="131"/>
      <c r="E31" s="99">
        <f>SUM(E32:E33)</f>
        <v>16849</v>
      </c>
      <c r="F31" s="98">
        <f>SUM(F32:F33)</f>
        <v>5599</v>
      </c>
      <c r="G31" s="97">
        <f>SUM(G32:G33)</f>
        <v>17180</v>
      </c>
      <c r="H31" s="96">
        <f>SUM(H32:H33)</f>
        <v>5847.99999999999</v>
      </c>
      <c r="I31" s="188">
        <f aca="true" t="shared" si="3" ref="I31:J33">G31/E31</f>
        <v>1.0196450827942312</v>
      </c>
      <c r="J31" s="189">
        <f t="shared" si="3"/>
        <v>1.044472227183424</v>
      </c>
      <c r="L31" s="341"/>
    </row>
    <row r="32" spans="1:10" ht="12.75" customHeight="1">
      <c r="A32" s="517" t="s">
        <v>60</v>
      </c>
      <c r="B32" s="132" t="s">
        <v>61</v>
      </c>
      <c r="C32" s="133"/>
      <c r="D32" s="134"/>
      <c r="E32" s="102">
        <v>16730</v>
      </c>
      <c r="F32" s="104">
        <v>5559</v>
      </c>
      <c r="G32" s="103">
        <v>17123</v>
      </c>
      <c r="H32" s="105">
        <v>5820.99999999999</v>
      </c>
      <c r="I32" s="190">
        <f t="shared" si="3"/>
        <v>1.0234907352062164</v>
      </c>
      <c r="J32" s="191">
        <f t="shared" si="3"/>
        <v>1.0471307789170696</v>
      </c>
    </row>
    <row r="33" spans="1:10" ht="12.75">
      <c r="A33" s="518"/>
      <c r="B33" s="135" t="s">
        <v>62</v>
      </c>
      <c r="C33" s="136"/>
      <c r="D33" s="137"/>
      <c r="E33" s="111">
        <v>119</v>
      </c>
      <c r="F33" s="110">
        <v>39.99999999999988</v>
      </c>
      <c r="G33" s="109">
        <v>56.99999999999985</v>
      </c>
      <c r="H33" s="108">
        <v>27</v>
      </c>
      <c r="I33" s="192">
        <f t="shared" si="3"/>
        <v>0.4789915966386542</v>
      </c>
      <c r="J33" s="193">
        <f t="shared" si="3"/>
        <v>0.675000000000002</v>
      </c>
    </row>
    <row r="34" spans="1:10" ht="13.5" thickBot="1">
      <c r="A34" s="519"/>
      <c r="B34" s="138"/>
      <c r="C34" s="139" t="s">
        <v>63</v>
      </c>
      <c r="D34" s="140"/>
      <c r="E34" s="123">
        <v>6.000000000000008</v>
      </c>
      <c r="F34" s="122">
        <v>1</v>
      </c>
      <c r="G34" s="121">
        <v>2</v>
      </c>
      <c r="H34" s="120">
        <v>2</v>
      </c>
      <c r="I34" s="194">
        <f>G34/E34</f>
        <v>0.33333333333333287</v>
      </c>
      <c r="J34" s="195">
        <f>H34/F34</f>
        <v>2</v>
      </c>
    </row>
    <row r="35" ht="13.5" thickBot="1"/>
    <row r="36" spans="1:10" ht="38.25" customHeight="1">
      <c r="A36" s="542"/>
      <c r="B36" s="543"/>
      <c r="C36" s="543"/>
      <c r="D36" s="544"/>
      <c r="E36" s="552" t="s">
        <v>94</v>
      </c>
      <c r="F36" s="511"/>
      <c r="G36" s="551" t="s">
        <v>128</v>
      </c>
      <c r="H36" s="512"/>
      <c r="I36" s="553" t="s">
        <v>125</v>
      </c>
      <c r="J36" s="554"/>
    </row>
    <row r="37" spans="1:10" ht="12.75" customHeight="1">
      <c r="A37" s="545"/>
      <c r="B37" s="546"/>
      <c r="C37" s="546"/>
      <c r="D37" s="547"/>
      <c r="E37" s="513" t="s">
        <v>57</v>
      </c>
      <c r="F37" s="502" t="s">
        <v>58</v>
      </c>
      <c r="G37" s="500" t="s">
        <v>57</v>
      </c>
      <c r="H37" s="485" t="s">
        <v>58</v>
      </c>
      <c r="I37" s="196" t="s">
        <v>57</v>
      </c>
      <c r="J37" s="559" t="s">
        <v>58</v>
      </c>
    </row>
    <row r="38" spans="1:10" ht="13.5" thickBot="1">
      <c r="A38" s="548"/>
      <c r="B38" s="549"/>
      <c r="C38" s="549"/>
      <c r="D38" s="550"/>
      <c r="E38" s="514"/>
      <c r="F38" s="567"/>
      <c r="G38" s="501"/>
      <c r="H38" s="486"/>
      <c r="I38" s="187" t="s">
        <v>57</v>
      </c>
      <c r="J38" s="568"/>
    </row>
    <row r="39" spans="1:10" ht="14.25" thickBot="1" thickTop="1">
      <c r="A39" s="129" t="s">
        <v>59</v>
      </c>
      <c r="B39" s="130"/>
      <c r="C39" s="130"/>
      <c r="D39" s="131"/>
      <c r="E39" s="99">
        <f>SUM(E40:E41)</f>
        <v>14.000000000000005</v>
      </c>
      <c r="F39" s="98">
        <f>SUM(F40:F41)</f>
        <v>7.000000000000008</v>
      </c>
      <c r="G39" s="97">
        <f>SUM(G40:G41)</f>
        <v>14</v>
      </c>
      <c r="H39" s="96">
        <f>SUM(H40:H41)</f>
        <v>5</v>
      </c>
      <c r="I39" s="188">
        <f>G39/E39</f>
        <v>0.9999999999999997</v>
      </c>
      <c r="J39" s="189">
        <f>H39/F39</f>
        <v>0.7142857142857135</v>
      </c>
    </row>
    <row r="40" spans="1:10" ht="12.75" customHeight="1">
      <c r="A40" s="517" t="s">
        <v>60</v>
      </c>
      <c r="B40" s="132" t="s">
        <v>61</v>
      </c>
      <c r="C40" s="133"/>
      <c r="D40" s="134"/>
      <c r="E40" s="102">
        <v>2.0000000000000053</v>
      </c>
      <c r="F40" s="104">
        <v>0</v>
      </c>
      <c r="G40" s="103">
        <v>2</v>
      </c>
      <c r="H40" s="105">
        <v>0</v>
      </c>
      <c r="I40" s="190">
        <f>G40/E40</f>
        <v>0.9999999999999973</v>
      </c>
      <c r="J40" s="351" t="s">
        <v>102</v>
      </c>
    </row>
    <row r="41" spans="1:10" ht="12.75">
      <c r="A41" s="518"/>
      <c r="B41" s="135" t="s">
        <v>62</v>
      </c>
      <c r="C41" s="136"/>
      <c r="D41" s="137"/>
      <c r="E41" s="111">
        <v>12</v>
      </c>
      <c r="F41" s="110">
        <v>7.000000000000008</v>
      </c>
      <c r="G41" s="109">
        <v>12</v>
      </c>
      <c r="H41" s="108">
        <v>5</v>
      </c>
      <c r="I41" s="192">
        <f>G41/E41</f>
        <v>1</v>
      </c>
      <c r="J41" s="346">
        <f>H41/F41</f>
        <v>0.7142857142857135</v>
      </c>
    </row>
    <row r="42" spans="1:10" ht="13.5" thickBot="1">
      <c r="A42" s="519"/>
      <c r="B42" s="138"/>
      <c r="C42" s="139" t="s">
        <v>63</v>
      </c>
      <c r="D42" s="140"/>
      <c r="E42" s="123">
        <v>2</v>
      </c>
      <c r="F42" s="122">
        <v>1</v>
      </c>
      <c r="G42" s="121">
        <v>0</v>
      </c>
      <c r="H42" s="120">
        <v>0</v>
      </c>
      <c r="I42" s="194" t="s">
        <v>102</v>
      </c>
      <c r="J42" s="195" t="s">
        <v>102</v>
      </c>
    </row>
    <row r="44" ht="13.5">
      <c r="A44" s="128"/>
    </row>
  </sheetData>
  <sheetProtection password="CB3F" sheet="1" objects="1" scenarios="1"/>
  <mergeCells count="54">
    <mergeCell ref="A40:A42"/>
    <mergeCell ref="I36:J36"/>
    <mergeCell ref="G37:G38"/>
    <mergeCell ref="H37:H38"/>
    <mergeCell ref="E37:E38"/>
    <mergeCell ref="F37:F38"/>
    <mergeCell ref="J37:J38"/>
    <mergeCell ref="F29:F30"/>
    <mergeCell ref="I29:I30"/>
    <mergeCell ref="J29:J30"/>
    <mergeCell ref="A32:A34"/>
    <mergeCell ref="A36:D38"/>
    <mergeCell ref="G36:H36"/>
    <mergeCell ref="E36:F36"/>
    <mergeCell ref="I21:I22"/>
    <mergeCell ref="J21:J22"/>
    <mergeCell ref="A24:A26"/>
    <mergeCell ref="A28:D30"/>
    <mergeCell ref="G28:H28"/>
    <mergeCell ref="E28:F28"/>
    <mergeCell ref="I28:J28"/>
    <mergeCell ref="G29:G30"/>
    <mergeCell ref="H29:H30"/>
    <mergeCell ref="E29:E30"/>
    <mergeCell ref="J13:J14"/>
    <mergeCell ref="A16:A18"/>
    <mergeCell ref="A20:D22"/>
    <mergeCell ref="G20:H20"/>
    <mergeCell ref="E20:F20"/>
    <mergeCell ref="I20:J20"/>
    <mergeCell ref="G21:G22"/>
    <mergeCell ref="H21:H22"/>
    <mergeCell ref="E21:E22"/>
    <mergeCell ref="F21:F22"/>
    <mergeCell ref="A8:A10"/>
    <mergeCell ref="A12:D14"/>
    <mergeCell ref="G12:H12"/>
    <mergeCell ref="E12:F12"/>
    <mergeCell ref="I12:J12"/>
    <mergeCell ref="G13:G14"/>
    <mergeCell ref="H13:H14"/>
    <mergeCell ref="E13:E14"/>
    <mergeCell ref="F13:F14"/>
    <mergeCell ref="I13:I14"/>
    <mergeCell ref="A4:D6"/>
    <mergeCell ref="G4:H4"/>
    <mergeCell ref="E4:F4"/>
    <mergeCell ref="I4:J4"/>
    <mergeCell ref="G5:G6"/>
    <mergeCell ref="H5:H6"/>
    <mergeCell ref="E5:E6"/>
    <mergeCell ref="F5:F6"/>
    <mergeCell ref="I5:I6"/>
    <mergeCell ref="J5:J6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květen 2009
Divize statistických informací a analýz
&amp;"Arial Narrow,Tučné"Zápisy dětí do 1. ročníku základního vzdělávání&amp;"Arial Narrow,Obyčejné"
</oddHeader>
    <oddFooter>&amp;C&amp;"Arial Narrow,Tučné"&amp;9&amp;P/&amp;N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127" customWidth="1"/>
    <col min="2" max="2" width="2.7109375" style="127" customWidth="1"/>
    <col min="3" max="3" width="9.140625" style="127" customWidth="1"/>
    <col min="4" max="4" width="6.00390625" style="127" customWidth="1"/>
    <col min="5" max="5" width="6.8515625" style="127" customWidth="1"/>
    <col min="6" max="6" width="6.421875" style="127" customWidth="1"/>
    <col min="7" max="7" width="7.7109375" style="127" bestFit="1" customWidth="1"/>
    <col min="8" max="8" width="6.00390625" style="127" customWidth="1"/>
    <col min="9" max="10" width="6.140625" style="127" customWidth="1"/>
    <col min="11" max="12" width="6.28125" style="127" customWidth="1"/>
    <col min="13" max="13" width="6.00390625" style="127" customWidth="1"/>
    <col min="14" max="14" width="6.57421875" style="127" customWidth="1"/>
    <col min="15" max="16" width="6.7109375" style="127" customWidth="1"/>
    <col min="17" max="24" width="9.140625" style="127" customWidth="1"/>
    <col min="25" max="25" width="10.00390625" style="127" customWidth="1"/>
    <col min="26" max="16384" width="9.140625" style="127" customWidth="1"/>
  </cols>
  <sheetData>
    <row r="1" spans="1:3" ht="12.75">
      <c r="A1" s="182" t="s">
        <v>78</v>
      </c>
      <c r="B1" s="182"/>
      <c r="C1" s="182"/>
    </row>
    <row r="2" ht="14.25" thickBot="1">
      <c r="A2" s="431" t="s">
        <v>121</v>
      </c>
    </row>
    <row r="3" spans="1:16" ht="12.75" customHeight="1">
      <c r="A3" s="491"/>
      <c r="B3" s="492"/>
      <c r="C3" s="492"/>
      <c r="D3" s="493"/>
      <c r="E3" s="515" t="s">
        <v>54</v>
      </c>
      <c r="F3" s="478"/>
      <c r="G3" s="510" t="s">
        <v>6</v>
      </c>
      <c r="H3" s="511"/>
      <c r="I3" s="511"/>
      <c r="J3" s="511"/>
      <c r="K3" s="511"/>
      <c r="L3" s="512"/>
      <c r="M3" s="569" t="s">
        <v>55</v>
      </c>
      <c r="N3" s="570"/>
      <c r="O3" s="487" t="s">
        <v>56</v>
      </c>
      <c r="P3" s="488"/>
    </row>
    <row r="4" spans="1:16" ht="29.25" customHeight="1">
      <c r="A4" s="494"/>
      <c r="B4" s="495"/>
      <c r="C4" s="495"/>
      <c r="D4" s="496"/>
      <c r="E4" s="516"/>
      <c r="F4" s="480"/>
      <c r="G4" s="509" t="s">
        <v>57</v>
      </c>
      <c r="H4" s="504"/>
      <c r="I4" s="509" t="s">
        <v>7</v>
      </c>
      <c r="J4" s="505"/>
      <c r="K4" s="504" t="s">
        <v>8</v>
      </c>
      <c r="L4" s="505"/>
      <c r="M4" s="571"/>
      <c r="N4" s="572"/>
      <c r="O4" s="489"/>
      <c r="P4" s="490"/>
    </row>
    <row r="5" spans="1:16" ht="12.75" customHeight="1">
      <c r="A5" s="494"/>
      <c r="B5" s="495"/>
      <c r="C5" s="495"/>
      <c r="D5" s="496"/>
      <c r="E5" s="506" t="s">
        <v>57</v>
      </c>
      <c r="F5" s="485" t="s">
        <v>58</v>
      </c>
      <c r="G5" s="500" t="s">
        <v>57</v>
      </c>
      <c r="H5" s="502" t="s">
        <v>58</v>
      </c>
      <c r="I5" s="500" t="s">
        <v>57</v>
      </c>
      <c r="J5" s="485" t="s">
        <v>58</v>
      </c>
      <c r="K5" s="513" t="s">
        <v>57</v>
      </c>
      <c r="L5" s="485" t="s">
        <v>58</v>
      </c>
      <c r="M5" s="481" t="s">
        <v>57</v>
      </c>
      <c r="N5" s="485" t="s">
        <v>58</v>
      </c>
      <c r="O5" s="481" t="s">
        <v>57</v>
      </c>
      <c r="P5" s="483" t="s">
        <v>58</v>
      </c>
    </row>
    <row r="6" spans="1:16" ht="13.5" thickBot="1">
      <c r="A6" s="497"/>
      <c r="B6" s="498"/>
      <c r="C6" s="498"/>
      <c r="D6" s="499"/>
      <c r="E6" s="507"/>
      <c r="F6" s="508"/>
      <c r="G6" s="501"/>
      <c r="H6" s="503"/>
      <c r="I6" s="501"/>
      <c r="J6" s="508"/>
      <c r="K6" s="514"/>
      <c r="L6" s="508"/>
      <c r="M6" s="482"/>
      <c r="N6" s="486"/>
      <c r="O6" s="482"/>
      <c r="P6" s="484"/>
    </row>
    <row r="7" spans="1:18" ht="13.5" thickTop="1">
      <c r="A7" s="197"/>
      <c r="B7" s="198" t="s">
        <v>59</v>
      </c>
      <c r="C7" s="199"/>
      <c r="D7" s="200"/>
      <c r="E7" s="201">
        <f>SUM(E8:E12)</f>
        <v>118899.99999999959</v>
      </c>
      <c r="F7" s="202">
        <f>SUM(F8:F12)</f>
        <v>54645.000000000175</v>
      </c>
      <c r="G7" s="203">
        <f aca="true" t="shared" si="0" ref="G7:H12">I7+K7</f>
        <v>101706</v>
      </c>
      <c r="H7" s="204">
        <f t="shared" si="0"/>
        <v>48791.999999999905</v>
      </c>
      <c r="I7" s="203">
        <f aca="true" t="shared" si="1" ref="I7:P7">SUM(I8:I12)</f>
        <v>99702</v>
      </c>
      <c r="J7" s="202">
        <f t="shared" si="1"/>
        <v>47898.999999999905</v>
      </c>
      <c r="K7" s="205">
        <f t="shared" si="1"/>
        <v>2004</v>
      </c>
      <c r="L7" s="202">
        <f t="shared" si="1"/>
        <v>893.0000000000025</v>
      </c>
      <c r="M7" s="205">
        <f t="shared" si="1"/>
        <v>17180</v>
      </c>
      <c r="N7" s="204">
        <f t="shared" si="1"/>
        <v>5848</v>
      </c>
      <c r="O7" s="203">
        <f t="shared" si="1"/>
        <v>14</v>
      </c>
      <c r="P7" s="206">
        <f t="shared" si="1"/>
        <v>5</v>
      </c>
      <c r="R7" s="341"/>
    </row>
    <row r="8" spans="1:23" ht="12.75">
      <c r="A8" s="207"/>
      <c r="B8" s="573" t="s">
        <v>60</v>
      </c>
      <c r="C8" s="208" t="s">
        <v>79</v>
      </c>
      <c r="D8" s="209"/>
      <c r="E8" s="210">
        <v>1173</v>
      </c>
      <c r="F8" s="211">
        <v>753.9999999999993</v>
      </c>
      <c r="G8" s="212">
        <f t="shared" si="0"/>
        <v>1173</v>
      </c>
      <c r="H8" s="213">
        <f t="shared" si="0"/>
        <v>753.9999999999968</v>
      </c>
      <c r="I8" s="212">
        <v>1139</v>
      </c>
      <c r="J8" s="211">
        <v>734.9999999999968</v>
      </c>
      <c r="K8" s="214">
        <v>34</v>
      </c>
      <c r="L8" s="150">
        <v>19</v>
      </c>
      <c r="M8" s="215">
        <v>0</v>
      </c>
      <c r="N8" s="152">
        <v>0</v>
      </c>
      <c r="O8" s="216">
        <v>0</v>
      </c>
      <c r="P8" s="154">
        <v>0</v>
      </c>
      <c r="Q8" s="341"/>
      <c r="R8" s="341"/>
      <c r="S8" s="341"/>
      <c r="T8" s="341"/>
      <c r="V8" s="341"/>
      <c r="W8" s="341"/>
    </row>
    <row r="9" spans="1:25" ht="12.75">
      <c r="A9" s="207"/>
      <c r="B9" s="573"/>
      <c r="C9" s="217" t="s">
        <v>80</v>
      </c>
      <c r="D9" s="218"/>
      <c r="E9" s="219">
        <v>96237.99999999959</v>
      </c>
      <c r="F9" s="172">
        <v>46468.00000000017</v>
      </c>
      <c r="G9" s="173">
        <f t="shared" si="0"/>
        <v>79269</v>
      </c>
      <c r="H9" s="174">
        <f t="shared" si="0"/>
        <v>40693.999999999905</v>
      </c>
      <c r="I9" s="173">
        <v>77729</v>
      </c>
      <c r="J9" s="172">
        <v>39965.999999999905</v>
      </c>
      <c r="K9" s="171">
        <v>1540</v>
      </c>
      <c r="L9" s="156">
        <v>728.0000000000025</v>
      </c>
      <c r="M9" s="220">
        <v>16967</v>
      </c>
      <c r="N9" s="158">
        <v>5774</v>
      </c>
      <c r="O9" s="221">
        <v>2</v>
      </c>
      <c r="P9" s="160">
        <v>0</v>
      </c>
      <c r="Q9" s="341"/>
      <c r="R9" s="341"/>
      <c r="S9" s="341"/>
      <c r="T9" s="341"/>
      <c r="V9" s="341"/>
      <c r="W9" s="343"/>
      <c r="X9" s="343"/>
      <c r="Y9" s="344"/>
    </row>
    <row r="10" spans="1:25" ht="12.75">
      <c r="A10" s="207"/>
      <c r="B10" s="573"/>
      <c r="C10" s="217" t="s">
        <v>81</v>
      </c>
      <c r="D10" s="218"/>
      <c r="E10" s="219">
        <v>21363</v>
      </c>
      <c r="F10" s="172">
        <v>7374.000000000011</v>
      </c>
      <c r="G10" s="173">
        <f t="shared" si="0"/>
        <v>21140</v>
      </c>
      <c r="H10" s="174">
        <f t="shared" si="0"/>
        <v>7295</v>
      </c>
      <c r="I10" s="173">
        <v>20715</v>
      </c>
      <c r="J10" s="172">
        <v>7151</v>
      </c>
      <c r="K10" s="171">
        <v>425</v>
      </c>
      <c r="L10" s="156">
        <v>144</v>
      </c>
      <c r="M10" s="220">
        <v>212</v>
      </c>
      <c r="N10" s="158">
        <v>73.99999999999991</v>
      </c>
      <c r="O10" s="221">
        <v>11</v>
      </c>
      <c r="P10" s="160">
        <v>5</v>
      </c>
      <c r="Q10" s="341"/>
      <c r="R10" s="341"/>
      <c r="S10" s="341"/>
      <c r="T10" s="341"/>
      <c r="V10" s="343"/>
      <c r="W10" s="343"/>
      <c r="X10" s="341"/>
      <c r="Y10" s="343"/>
    </row>
    <row r="11" spans="1:23" ht="12.75">
      <c r="A11" s="207"/>
      <c r="B11" s="573"/>
      <c r="C11" s="217" t="s">
        <v>82</v>
      </c>
      <c r="D11" s="218"/>
      <c r="E11" s="222">
        <v>120</v>
      </c>
      <c r="F11" s="223">
        <v>47</v>
      </c>
      <c r="G11" s="224">
        <f t="shared" si="0"/>
        <v>118</v>
      </c>
      <c r="H11" s="225">
        <f t="shared" si="0"/>
        <v>47</v>
      </c>
      <c r="I11" s="224">
        <v>113</v>
      </c>
      <c r="J11" s="223">
        <v>45</v>
      </c>
      <c r="K11" s="226">
        <v>5</v>
      </c>
      <c r="L11" s="227">
        <v>2</v>
      </c>
      <c r="M11" s="228">
        <v>0.999999999999999</v>
      </c>
      <c r="N11" s="156">
        <v>0</v>
      </c>
      <c r="O11" s="228">
        <v>1</v>
      </c>
      <c r="P11" s="160">
        <v>0</v>
      </c>
      <c r="Q11" s="341"/>
      <c r="R11" s="341"/>
      <c r="S11" s="341"/>
      <c r="T11" s="341"/>
      <c r="V11" s="341"/>
      <c r="W11" s="341"/>
    </row>
    <row r="12" spans="1:23" ht="13.5" thickBot="1">
      <c r="A12" s="229"/>
      <c r="B12" s="574"/>
      <c r="C12" s="139" t="s">
        <v>83</v>
      </c>
      <c r="D12" s="140"/>
      <c r="E12" s="119">
        <v>6</v>
      </c>
      <c r="F12" s="120">
        <v>2</v>
      </c>
      <c r="G12" s="121">
        <f t="shared" si="0"/>
        <v>6</v>
      </c>
      <c r="H12" s="122">
        <f t="shared" si="0"/>
        <v>2</v>
      </c>
      <c r="I12" s="121">
        <v>6</v>
      </c>
      <c r="J12" s="120">
        <v>2</v>
      </c>
      <c r="K12" s="230">
        <v>0</v>
      </c>
      <c r="L12" s="231">
        <v>0</v>
      </c>
      <c r="M12" s="230">
        <v>0</v>
      </c>
      <c r="N12" s="164">
        <v>0</v>
      </c>
      <c r="O12" s="232">
        <v>0</v>
      </c>
      <c r="P12" s="166">
        <v>0</v>
      </c>
      <c r="Q12" s="341"/>
      <c r="R12" s="341"/>
      <c r="S12" s="341"/>
      <c r="T12" s="341"/>
      <c r="V12" s="341"/>
      <c r="W12" s="341"/>
    </row>
    <row r="13" ht="13.5">
      <c r="A13" s="128"/>
    </row>
    <row r="14" spans="1:3" ht="12.75">
      <c r="A14" s="182" t="s">
        <v>84</v>
      </c>
      <c r="B14" s="182"/>
      <c r="C14" s="182"/>
    </row>
    <row r="15" ht="14.25" thickBot="1">
      <c r="A15" s="431" t="s">
        <v>121</v>
      </c>
    </row>
    <row r="16" spans="1:16" ht="12.75" customHeight="1">
      <c r="A16" s="491"/>
      <c r="B16" s="492"/>
      <c r="C16" s="492"/>
      <c r="D16" s="493"/>
      <c r="E16" s="515" t="s">
        <v>54</v>
      </c>
      <c r="F16" s="478"/>
      <c r="G16" s="510" t="s">
        <v>6</v>
      </c>
      <c r="H16" s="511"/>
      <c r="I16" s="511"/>
      <c r="J16" s="511"/>
      <c r="K16" s="511"/>
      <c r="L16" s="512"/>
      <c r="M16" s="569" t="s">
        <v>55</v>
      </c>
      <c r="N16" s="570"/>
      <c r="O16" s="487" t="s">
        <v>56</v>
      </c>
      <c r="P16" s="488"/>
    </row>
    <row r="17" spans="1:16" ht="32.25" customHeight="1">
      <c r="A17" s="494"/>
      <c r="B17" s="495"/>
      <c r="C17" s="495"/>
      <c r="D17" s="496"/>
      <c r="E17" s="516"/>
      <c r="F17" s="480"/>
      <c r="G17" s="509" t="s">
        <v>57</v>
      </c>
      <c r="H17" s="504"/>
      <c r="I17" s="509" t="s">
        <v>7</v>
      </c>
      <c r="J17" s="505"/>
      <c r="K17" s="504" t="s">
        <v>8</v>
      </c>
      <c r="L17" s="505"/>
      <c r="M17" s="571"/>
      <c r="N17" s="572"/>
      <c r="O17" s="489"/>
      <c r="P17" s="490"/>
    </row>
    <row r="18" spans="1:16" ht="12.75" customHeight="1">
      <c r="A18" s="494"/>
      <c r="B18" s="495"/>
      <c r="C18" s="495"/>
      <c r="D18" s="496"/>
      <c r="E18" s="506" t="s">
        <v>57</v>
      </c>
      <c r="F18" s="485" t="s">
        <v>58</v>
      </c>
      <c r="G18" s="500" t="s">
        <v>57</v>
      </c>
      <c r="H18" s="502" t="s">
        <v>58</v>
      </c>
      <c r="I18" s="500" t="s">
        <v>57</v>
      </c>
      <c r="J18" s="485" t="s">
        <v>58</v>
      </c>
      <c r="K18" s="513" t="s">
        <v>57</v>
      </c>
      <c r="L18" s="485" t="s">
        <v>58</v>
      </c>
      <c r="M18" s="481" t="s">
        <v>57</v>
      </c>
      <c r="N18" s="485" t="s">
        <v>58</v>
      </c>
      <c r="O18" s="481" t="s">
        <v>57</v>
      </c>
      <c r="P18" s="483" t="s">
        <v>58</v>
      </c>
    </row>
    <row r="19" spans="1:16" ht="13.5" thickBot="1">
      <c r="A19" s="497"/>
      <c r="B19" s="498"/>
      <c r="C19" s="498"/>
      <c r="D19" s="499"/>
      <c r="E19" s="507"/>
      <c r="F19" s="508"/>
      <c r="G19" s="501"/>
      <c r="H19" s="503"/>
      <c r="I19" s="501"/>
      <c r="J19" s="508"/>
      <c r="K19" s="514"/>
      <c r="L19" s="508"/>
      <c r="M19" s="482"/>
      <c r="N19" s="486"/>
      <c r="O19" s="482"/>
      <c r="P19" s="484"/>
    </row>
    <row r="20" spans="1:18" ht="13.5" thickTop="1">
      <c r="A20" s="197"/>
      <c r="B20" s="198" t="s">
        <v>59</v>
      </c>
      <c r="C20" s="199"/>
      <c r="D20" s="200"/>
      <c r="E20" s="201">
        <f>SUM(E21:E25)</f>
        <v>117374.00000000009</v>
      </c>
      <c r="F20" s="202">
        <f>SUM(F21:F25)</f>
        <v>54091.99999999994</v>
      </c>
      <c r="G20" s="203">
        <f aca="true" t="shared" si="2" ref="G20:H25">I20+K20</f>
        <v>100572.99999999991</v>
      </c>
      <c r="H20" s="204">
        <f t="shared" si="2"/>
        <v>48394.999999999876</v>
      </c>
      <c r="I20" s="203">
        <f aca="true" t="shared" si="3" ref="I20:P20">SUM(I21:I25)</f>
        <v>98619.99999999991</v>
      </c>
      <c r="J20" s="202">
        <f t="shared" si="3"/>
        <v>47516.999999999876</v>
      </c>
      <c r="K20" s="205">
        <f t="shared" si="3"/>
        <v>1953.0000000000005</v>
      </c>
      <c r="L20" s="202">
        <f t="shared" si="3"/>
        <v>878.0000000000019</v>
      </c>
      <c r="M20" s="205">
        <f t="shared" si="3"/>
        <v>16796</v>
      </c>
      <c r="N20" s="204">
        <f t="shared" si="3"/>
        <v>5696.000000000006</v>
      </c>
      <c r="O20" s="203">
        <f t="shared" si="3"/>
        <v>5.000000000000005</v>
      </c>
      <c r="P20" s="206">
        <f t="shared" si="3"/>
        <v>1</v>
      </c>
      <c r="R20" s="341"/>
    </row>
    <row r="21" spans="1:20" ht="12.75">
      <c r="A21" s="207"/>
      <c r="B21" s="573" t="s">
        <v>60</v>
      </c>
      <c r="C21" s="208" t="s">
        <v>79</v>
      </c>
      <c r="D21" s="209"/>
      <c r="E21" s="233">
        <v>1167</v>
      </c>
      <c r="F21" s="234">
        <v>749</v>
      </c>
      <c r="G21" s="212">
        <f t="shared" si="2"/>
        <v>1167</v>
      </c>
      <c r="H21" s="213">
        <f t="shared" si="2"/>
        <v>748.9999999999989</v>
      </c>
      <c r="I21" s="212">
        <v>1133</v>
      </c>
      <c r="J21" s="211">
        <v>729.9999999999989</v>
      </c>
      <c r="K21" s="235">
        <v>34</v>
      </c>
      <c r="L21" s="236">
        <v>19</v>
      </c>
      <c r="M21" s="237">
        <v>0</v>
      </c>
      <c r="N21" s="234">
        <v>0</v>
      </c>
      <c r="O21" s="73">
        <v>0</v>
      </c>
      <c r="P21" s="238">
        <v>0</v>
      </c>
      <c r="Q21" s="341"/>
      <c r="R21" s="341"/>
      <c r="S21" s="341"/>
      <c r="T21" s="341"/>
    </row>
    <row r="22" spans="1:25" ht="12.75">
      <c r="A22" s="207"/>
      <c r="B22" s="573"/>
      <c r="C22" s="217" t="s">
        <v>80</v>
      </c>
      <c r="D22" s="218"/>
      <c r="E22" s="222">
        <v>95556.00000000009</v>
      </c>
      <c r="F22" s="223">
        <v>46194.99999999992</v>
      </c>
      <c r="G22" s="173">
        <f t="shared" si="2"/>
        <v>78947.99999999991</v>
      </c>
      <c r="H22" s="174">
        <f t="shared" si="2"/>
        <v>40566.99999999988</v>
      </c>
      <c r="I22" s="173">
        <v>77421.99999999991</v>
      </c>
      <c r="J22" s="172">
        <v>39841.99999999988</v>
      </c>
      <c r="K22" s="226">
        <v>1526</v>
      </c>
      <c r="L22" s="227">
        <v>725.0000000000019</v>
      </c>
      <c r="M22" s="239">
        <v>16608</v>
      </c>
      <c r="N22" s="223">
        <v>5628.000000000006</v>
      </c>
      <c r="O22" s="228">
        <v>0</v>
      </c>
      <c r="P22" s="240">
        <v>0</v>
      </c>
      <c r="Q22" s="341"/>
      <c r="R22" s="341"/>
      <c r="S22" s="341"/>
      <c r="T22" s="341"/>
      <c r="V22" s="341"/>
      <c r="W22" s="343"/>
      <c r="X22" s="343"/>
      <c r="Y22" s="344"/>
    </row>
    <row r="23" spans="1:25" ht="12.75">
      <c r="A23" s="207"/>
      <c r="B23" s="573"/>
      <c r="C23" s="217" t="s">
        <v>81</v>
      </c>
      <c r="D23" s="218"/>
      <c r="E23" s="222">
        <v>20567</v>
      </c>
      <c r="F23" s="223">
        <v>7119.00000000002</v>
      </c>
      <c r="G23" s="173">
        <f t="shared" si="2"/>
        <v>20375</v>
      </c>
      <c r="H23" s="174">
        <f t="shared" si="2"/>
        <v>7049.999999999993</v>
      </c>
      <c r="I23" s="173">
        <v>19986</v>
      </c>
      <c r="J23" s="172">
        <v>6916.999999999993</v>
      </c>
      <c r="K23" s="226">
        <v>389.0000000000005</v>
      </c>
      <c r="L23" s="241">
        <v>133</v>
      </c>
      <c r="M23" s="242">
        <v>188</v>
      </c>
      <c r="N23" s="223">
        <v>67.99999999999976</v>
      </c>
      <c r="O23" s="243">
        <v>4.000000000000005</v>
      </c>
      <c r="P23" s="240">
        <v>1</v>
      </c>
      <c r="Q23" s="341"/>
      <c r="R23" s="341"/>
      <c r="S23" s="341"/>
      <c r="T23" s="341"/>
      <c r="V23" s="343"/>
      <c r="W23" s="343"/>
      <c r="X23" s="341"/>
      <c r="Y23" s="343"/>
    </row>
    <row r="24" spans="1:20" ht="12.75">
      <c r="A24" s="207"/>
      <c r="B24" s="573"/>
      <c r="C24" s="217" t="s">
        <v>82</v>
      </c>
      <c r="D24" s="218"/>
      <c r="E24" s="222">
        <v>82</v>
      </c>
      <c r="F24" s="223">
        <v>28.99999999999993</v>
      </c>
      <c r="G24" s="224">
        <f t="shared" si="2"/>
        <v>81.00000000000014</v>
      </c>
      <c r="H24" s="225">
        <f t="shared" si="2"/>
        <v>29</v>
      </c>
      <c r="I24" s="224">
        <v>77.00000000000014</v>
      </c>
      <c r="J24" s="223">
        <v>28</v>
      </c>
      <c r="K24" s="226">
        <v>4</v>
      </c>
      <c r="L24" s="227">
        <v>0.9999999999999993</v>
      </c>
      <c r="M24" s="239">
        <v>0</v>
      </c>
      <c r="N24" s="223">
        <v>0</v>
      </c>
      <c r="O24" s="228">
        <v>1</v>
      </c>
      <c r="P24" s="240">
        <v>0</v>
      </c>
      <c r="Q24" s="341"/>
      <c r="R24" s="341"/>
      <c r="S24" s="341"/>
      <c r="T24" s="341"/>
    </row>
    <row r="25" spans="1:20" ht="13.5" thickBot="1">
      <c r="A25" s="229"/>
      <c r="B25" s="574"/>
      <c r="C25" s="139" t="s">
        <v>83</v>
      </c>
      <c r="D25" s="140"/>
      <c r="E25" s="244">
        <v>2</v>
      </c>
      <c r="F25" s="245">
        <v>0</v>
      </c>
      <c r="G25" s="121">
        <f t="shared" si="2"/>
        <v>2</v>
      </c>
      <c r="H25" s="245">
        <v>0</v>
      </c>
      <c r="I25" s="121">
        <v>2</v>
      </c>
      <c r="J25" s="245">
        <v>0</v>
      </c>
      <c r="K25" s="246">
        <v>0</v>
      </c>
      <c r="L25" s="247">
        <v>0</v>
      </c>
      <c r="M25" s="248">
        <v>0</v>
      </c>
      <c r="N25" s="245">
        <v>0</v>
      </c>
      <c r="O25" s="249">
        <v>0</v>
      </c>
      <c r="P25" s="250">
        <v>0</v>
      </c>
      <c r="Q25" s="343"/>
      <c r="R25" s="341"/>
      <c r="S25" s="341"/>
      <c r="T25" s="341"/>
    </row>
    <row r="26" ht="13.5">
      <c r="A26" s="128"/>
    </row>
    <row r="27" spans="1:3" ht="12.75">
      <c r="A27" s="182" t="s">
        <v>117</v>
      </c>
      <c r="B27" s="182"/>
      <c r="C27" s="182"/>
    </row>
    <row r="28" ht="14.25" thickBot="1">
      <c r="A28" s="431" t="s">
        <v>121</v>
      </c>
    </row>
    <row r="29" spans="1:16" ht="12.75" customHeight="1">
      <c r="A29" s="491"/>
      <c r="B29" s="492"/>
      <c r="C29" s="492"/>
      <c r="D29" s="493"/>
      <c r="E29" s="515" t="s">
        <v>54</v>
      </c>
      <c r="F29" s="478"/>
      <c r="G29" s="510" t="s">
        <v>6</v>
      </c>
      <c r="H29" s="511"/>
      <c r="I29" s="511"/>
      <c r="J29" s="511"/>
      <c r="K29" s="511"/>
      <c r="L29" s="512"/>
      <c r="M29" s="569" t="s">
        <v>55</v>
      </c>
      <c r="N29" s="570"/>
      <c r="O29" s="487" t="s">
        <v>56</v>
      </c>
      <c r="P29" s="488"/>
    </row>
    <row r="30" spans="1:16" ht="27.75" customHeight="1">
      <c r="A30" s="494"/>
      <c r="B30" s="495"/>
      <c r="C30" s="495"/>
      <c r="D30" s="496"/>
      <c r="E30" s="516"/>
      <c r="F30" s="480"/>
      <c r="G30" s="509" t="s">
        <v>57</v>
      </c>
      <c r="H30" s="504"/>
      <c r="I30" s="509" t="s">
        <v>7</v>
      </c>
      <c r="J30" s="505"/>
      <c r="K30" s="504" t="s">
        <v>8</v>
      </c>
      <c r="L30" s="505"/>
      <c r="M30" s="571"/>
      <c r="N30" s="572"/>
      <c r="O30" s="489"/>
      <c r="P30" s="490"/>
    </row>
    <row r="31" spans="1:16" ht="12.75" customHeight="1">
      <c r="A31" s="494"/>
      <c r="B31" s="495"/>
      <c r="C31" s="495"/>
      <c r="D31" s="496"/>
      <c r="E31" s="506" t="s">
        <v>57</v>
      </c>
      <c r="F31" s="485" t="s">
        <v>58</v>
      </c>
      <c r="G31" s="500" t="s">
        <v>57</v>
      </c>
      <c r="H31" s="502" t="s">
        <v>58</v>
      </c>
      <c r="I31" s="500" t="s">
        <v>57</v>
      </c>
      <c r="J31" s="485" t="s">
        <v>58</v>
      </c>
      <c r="K31" s="513" t="s">
        <v>57</v>
      </c>
      <c r="L31" s="485" t="s">
        <v>58</v>
      </c>
      <c r="M31" s="481" t="s">
        <v>57</v>
      </c>
      <c r="N31" s="485" t="s">
        <v>58</v>
      </c>
      <c r="O31" s="481" t="s">
        <v>57</v>
      </c>
      <c r="P31" s="483" t="s">
        <v>58</v>
      </c>
    </row>
    <row r="32" spans="1:16" ht="13.5" thickBot="1">
      <c r="A32" s="497"/>
      <c r="B32" s="498"/>
      <c r="C32" s="498"/>
      <c r="D32" s="499"/>
      <c r="E32" s="507"/>
      <c r="F32" s="508"/>
      <c r="G32" s="501"/>
      <c r="H32" s="503"/>
      <c r="I32" s="501"/>
      <c r="J32" s="508"/>
      <c r="K32" s="514"/>
      <c r="L32" s="508"/>
      <c r="M32" s="482"/>
      <c r="N32" s="486"/>
      <c r="O32" s="482"/>
      <c r="P32" s="484"/>
    </row>
    <row r="33" spans="1:18" ht="13.5" thickTop="1">
      <c r="A33" s="197"/>
      <c r="B33" s="198" t="s">
        <v>59</v>
      </c>
      <c r="C33" s="199"/>
      <c r="D33" s="200"/>
      <c r="E33" s="201">
        <f>SUM(E34:E38)</f>
        <v>1526</v>
      </c>
      <c r="F33" s="202">
        <f>SUM(F34:F38)</f>
        <v>553</v>
      </c>
      <c r="G33" s="203">
        <f aca="true" t="shared" si="4" ref="G33:H38">I33+K33</f>
        <v>1133</v>
      </c>
      <c r="H33" s="204">
        <f t="shared" si="4"/>
        <v>397</v>
      </c>
      <c r="I33" s="203">
        <f aca="true" t="shared" si="5" ref="I33:P33">SUM(I34:I38)</f>
        <v>1082</v>
      </c>
      <c r="J33" s="202">
        <f t="shared" si="5"/>
        <v>382</v>
      </c>
      <c r="K33" s="205">
        <f t="shared" si="5"/>
        <v>51.000000000000064</v>
      </c>
      <c r="L33" s="202">
        <f t="shared" si="5"/>
        <v>15</v>
      </c>
      <c r="M33" s="205">
        <f t="shared" si="5"/>
        <v>384</v>
      </c>
      <c r="N33" s="204">
        <f t="shared" si="5"/>
        <v>152</v>
      </c>
      <c r="O33" s="203">
        <f t="shared" si="5"/>
        <v>9.000000000000005</v>
      </c>
      <c r="P33" s="206">
        <f t="shared" si="5"/>
        <v>4</v>
      </c>
      <c r="R33" s="341"/>
    </row>
    <row r="34" spans="1:20" ht="12.75">
      <c r="A34" s="207"/>
      <c r="B34" s="573" t="s">
        <v>60</v>
      </c>
      <c r="C34" s="208" t="s">
        <v>79</v>
      </c>
      <c r="D34" s="209"/>
      <c r="E34" s="233">
        <v>6</v>
      </c>
      <c r="F34" s="223">
        <v>5</v>
      </c>
      <c r="G34" s="212">
        <f t="shared" si="4"/>
        <v>6</v>
      </c>
      <c r="H34" s="213">
        <f t="shared" si="4"/>
        <v>5</v>
      </c>
      <c r="I34" s="212">
        <v>6</v>
      </c>
      <c r="J34" s="211">
        <v>5</v>
      </c>
      <c r="K34" s="235">
        <v>0</v>
      </c>
      <c r="L34" s="236">
        <v>0</v>
      </c>
      <c r="M34" s="215">
        <v>0</v>
      </c>
      <c r="N34" s="152">
        <v>0</v>
      </c>
      <c r="O34" s="251">
        <v>0</v>
      </c>
      <c r="P34" s="252">
        <v>0</v>
      </c>
      <c r="Q34" s="341"/>
      <c r="R34" s="341"/>
      <c r="S34" s="341"/>
      <c r="T34" s="341"/>
    </row>
    <row r="35" spans="1:25" ht="12.75">
      <c r="A35" s="207">
        <v>0</v>
      </c>
      <c r="B35" s="573"/>
      <c r="C35" s="217" t="s">
        <v>80</v>
      </c>
      <c r="D35" s="218"/>
      <c r="E35" s="222">
        <v>682</v>
      </c>
      <c r="F35" s="223">
        <v>273</v>
      </c>
      <c r="G35" s="173">
        <f t="shared" si="4"/>
        <v>321</v>
      </c>
      <c r="H35" s="174">
        <f t="shared" si="4"/>
        <v>127</v>
      </c>
      <c r="I35" s="173">
        <v>307</v>
      </c>
      <c r="J35" s="172">
        <v>124</v>
      </c>
      <c r="K35" s="226">
        <v>14</v>
      </c>
      <c r="L35" s="227">
        <v>3</v>
      </c>
      <c r="M35" s="228">
        <v>359</v>
      </c>
      <c r="N35" s="241">
        <v>146</v>
      </c>
      <c r="O35" s="221">
        <v>2</v>
      </c>
      <c r="P35" s="160">
        <v>0</v>
      </c>
      <c r="Q35" s="341"/>
      <c r="R35" s="341"/>
      <c r="S35" s="341"/>
      <c r="T35" s="341"/>
      <c r="U35" s="341"/>
      <c r="V35" s="341"/>
      <c r="W35" s="343"/>
      <c r="X35" s="343"/>
      <c r="Y35" s="341"/>
    </row>
    <row r="36" spans="1:25" ht="12.75">
      <c r="A36" s="207"/>
      <c r="B36" s="573"/>
      <c r="C36" s="217" t="s">
        <v>81</v>
      </c>
      <c r="D36" s="218"/>
      <c r="E36" s="222">
        <v>796</v>
      </c>
      <c r="F36" s="223">
        <v>255</v>
      </c>
      <c r="G36" s="173">
        <f t="shared" si="4"/>
        <v>765.0000000000001</v>
      </c>
      <c r="H36" s="174">
        <f t="shared" si="4"/>
        <v>245</v>
      </c>
      <c r="I36" s="173">
        <v>729</v>
      </c>
      <c r="J36" s="172">
        <v>234</v>
      </c>
      <c r="K36" s="226">
        <v>36.000000000000064</v>
      </c>
      <c r="L36" s="227">
        <v>11</v>
      </c>
      <c r="M36" s="228">
        <v>24</v>
      </c>
      <c r="N36" s="241">
        <v>6</v>
      </c>
      <c r="O36" s="221">
        <v>7.000000000000005</v>
      </c>
      <c r="P36" s="160">
        <v>4</v>
      </c>
      <c r="Q36" s="341"/>
      <c r="R36" s="341"/>
      <c r="S36" s="341"/>
      <c r="T36" s="341"/>
      <c r="U36" s="341"/>
      <c r="V36" s="341"/>
      <c r="W36" s="341"/>
      <c r="X36" s="341"/>
      <c r="Y36" s="341"/>
    </row>
    <row r="37" spans="1:20" ht="12.75">
      <c r="A37" s="207"/>
      <c r="B37" s="573"/>
      <c r="C37" s="217" t="s">
        <v>82</v>
      </c>
      <c r="D37" s="218"/>
      <c r="E37" s="222">
        <v>38</v>
      </c>
      <c r="F37" s="223">
        <v>18</v>
      </c>
      <c r="G37" s="224">
        <f t="shared" si="4"/>
        <v>37</v>
      </c>
      <c r="H37" s="225">
        <f t="shared" si="4"/>
        <v>18</v>
      </c>
      <c r="I37" s="224">
        <v>36</v>
      </c>
      <c r="J37" s="223">
        <v>17</v>
      </c>
      <c r="K37" s="226">
        <v>1</v>
      </c>
      <c r="L37" s="223">
        <v>1</v>
      </c>
      <c r="M37" s="228">
        <v>0.9999999999999991</v>
      </c>
      <c r="N37" s="241">
        <v>0</v>
      </c>
      <c r="O37" s="221">
        <v>0</v>
      </c>
      <c r="P37" s="253">
        <v>0</v>
      </c>
      <c r="Q37" s="341"/>
      <c r="R37" s="341"/>
      <c r="S37" s="341"/>
      <c r="T37" s="341"/>
    </row>
    <row r="38" spans="1:20" ht="13.5" thickBot="1">
      <c r="A38" s="229"/>
      <c r="B38" s="574"/>
      <c r="C38" s="139" t="s">
        <v>83</v>
      </c>
      <c r="D38" s="140"/>
      <c r="E38" s="244">
        <v>4</v>
      </c>
      <c r="F38" s="245">
        <v>2</v>
      </c>
      <c r="G38" s="121">
        <f t="shared" si="4"/>
        <v>4</v>
      </c>
      <c r="H38" s="122">
        <f t="shared" si="4"/>
        <v>2</v>
      </c>
      <c r="I38" s="121">
        <v>4</v>
      </c>
      <c r="J38" s="120">
        <v>2</v>
      </c>
      <c r="K38" s="254">
        <v>0</v>
      </c>
      <c r="L38" s="247">
        <v>0</v>
      </c>
      <c r="M38" s="255">
        <v>0</v>
      </c>
      <c r="N38" s="256">
        <v>0</v>
      </c>
      <c r="O38" s="249">
        <v>0</v>
      </c>
      <c r="P38" s="250">
        <v>0</v>
      </c>
      <c r="Q38" s="341"/>
      <c r="R38" s="341"/>
      <c r="S38" s="341"/>
      <c r="T38" s="341"/>
    </row>
    <row r="39" spans="1:29" ht="13.5">
      <c r="A39" s="128"/>
      <c r="S39" s="257"/>
      <c r="T39" s="258"/>
      <c r="U39" s="259"/>
      <c r="V39" s="258"/>
      <c r="W39" s="259"/>
      <c r="X39" s="258"/>
      <c r="Y39" s="259"/>
      <c r="Z39" s="258"/>
      <c r="AA39" s="259"/>
      <c r="AB39" s="258"/>
      <c r="AC39" s="259"/>
    </row>
  </sheetData>
  <sheetProtection password="CB3F" sheet="1" objects="1" scenarios="1"/>
  <mergeCells count="63">
    <mergeCell ref="M31:M32"/>
    <mergeCell ref="A29:D32"/>
    <mergeCell ref="E29:F30"/>
    <mergeCell ref="G29:L29"/>
    <mergeCell ref="M29:N30"/>
    <mergeCell ref="N31:N32"/>
    <mergeCell ref="G31:G32"/>
    <mergeCell ref="G30:H30"/>
    <mergeCell ref="I30:J30"/>
    <mergeCell ref="B34:B38"/>
    <mergeCell ref="K31:K32"/>
    <mergeCell ref="K30:L30"/>
    <mergeCell ref="E31:E32"/>
    <mergeCell ref="F31:F32"/>
    <mergeCell ref="H31:H32"/>
    <mergeCell ref="I31:I32"/>
    <mergeCell ref="J31:J32"/>
    <mergeCell ref="L31:L32"/>
    <mergeCell ref="B21:B25"/>
    <mergeCell ref="G17:H17"/>
    <mergeCell ref="I17:J17"/>
    <mergeCell ref="K17:L17"/>
    <mergeCell ref="E18:E19"/>
    <mergeCell ref="F18:F19"/>
    <mergeCell ref="G18:G19"/>
    <mergeCell ref="H18:H19"/>
    <mergeCell ref="L18:L19"/>
    <mergeCell ref="I18:I19"/>
    <mergeCell ref="L5:L6"/>
    <mergeCell ref="M5:M6"/>
    <mergeCell ref="N5:N6"/>
    <mergeCell ref="B8:B12"/>
    <mergeCell ref="M18:M19"/>
    <mergeCell ref="N18:N19"/>
    <mergeCell ref="J18:J19"/>
    <mergeCell ref="K18:K19"/>
    <mergeCell ref="E3:F4"/>
    <mergeCell ref="G3:L3"/>
    <mergeCell ref="K4:L4"/>
    <mergeCell ref="E5:E6"/>
    <mergeCell ref="F5:F6"/>
    <mergeCell ref="G5:G6"/>
    <mergeCell ref="H5:H6"/>
    <mergeCell ref="I5:I6"/>
    <mergeCell ref="J5:J6"/>
    <mergeCell ref="K5:K6"/>
    <mergeCell ref="M3:N4"/>
    <mergeCell ref="O3:P4"/>
    <mergeCell ref="A16:D19"/>
    <mergeCell ref="E16:F17"/>
    <mergeCell ref="G16:L16"/>
    <mergeCell ref="M16:N17"/>
    <mergeCell ref="O16:P17"/>
    <mergeCell ref="G4:H4"/>
    <mergeCell ref="I4:J4"/>
    <mergeCell ref="A3:D6"/>
    <mergeCell ref="O31:O32"/>
    <mergeCell ref="P31:P32"/>
    <mergeCell ref="O29:P30"/>
    <mergeCell ref="O5:O6"/>
    <mergeCell ref="P5:P6"/>
    <mergeCell ref="O18:O19"/>
    <mergeCell ref="P18:P19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květen 2009
Divize statistických informací a analýz
&amp;"Arial Narrow,Tučné"Zápisy dětí do 1. ročníku základního vzdělávání&amp;"Arial Narrow,Obyčejné"
</oddHeader>
    <oddFooter>&amp;C&amp;"Arial Narrow,Tučné"&amp;9&amp;P/&amp;N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2" customWidth="1"/>
    <col min="2" max="2" width="12.7109375" style="2" customWidth="1"/>
    <col min="3" max="3" width="0.85546875" style="2" customWidth="1"/>
    <col min="4" max="9" width="0" style="2" hidden="1" customWidth="1"/>
    <col min="10" max="12" width="10.28125" style="2" customWidth="1"/>
    <col min="13" max="15" width="8.7109375" style="2" hidden="1" customWidth="1"/>
    <col min="16" max="18" width="9.28125" style="2" customWidth="1"/>
    <col min="19" max="21" width="8.7109375" style="2" hidden="1" customWidth="1"/>
    <col min="22" max="24" width="9.28125" style="2" customWidth="1"/>
    <col min="25" max="25" width="15.57421875" style="2" customWidth="1"/>
    <col min="26" max="16384" width="9.140625" style="2" customWidth="1"/>
  </cols>
  <sheetData>
    <row r="1" spans="1:2" ht="12.75">
      <c r="A1" s="16" t="s">
        <v>85</v>
      </c>
      <c r="B1" s="16"/>
    </row>
    <row r="2" ht="14.25" thickBot="1">
      <c r="A2" s="433" t="s">
        <v>121</v>
      </c>
    </row>
    <row r="3" spans="1:24" ht="27.75" customHeight="1">
      <c r="A3" s="588"/>
      <c r="B3" s="589"/>
      <c r="C3" s="590"/>
      <c r="D3" s="597" t="s">
        <v>71</v>
      </c>
      <c r="E3" s="598"/>
      <c r="F3" s="599"/>
      <c r="G3" s="600" t="s">
        <v>54</v>
      </c>
      <c r="H3" s="598"/>
      <c r="I3" s="601"/>
      <c r="J3" s="576" t="s">
        <v>54</v>
      </c>
      <c r="K3" s="566"/>
      <c r="L3" s="577"/>
      <c r="M3" s="576" t="s">
        <v>86</v>
      </c>
      <c r="N3" s="566"/>
      <c r="O3" s="577"/>
      <c r="P3" s="576" t="s">
        <v>86</v>
      </c>
      <c r="Q3" s="566"/>
      <c r="R3" s="577"/>
      <c r="S3" s="576" t="s">
        <v>72</v>
      </c>
      <c r="T3" s="566"/>
      <c r="U3" s="577"/>
      <c r="V3" s="576" t="s">
        <v>68</v>
      </c>
      <c r="W3" s="566"/>
      <c r="X3" s="577"/>
    </row>
    <row r="4" spans="1:24" ht="6.75" customHeight="1">
      <c r="A4" s="591"/>
      <c r="B4" s="592"/>
      <c r="C4" s="593"/>
      <c r="D4" s="602" t="s">
        <v>57</v>
      </c>
      <c r="E4" s="580" t="s">
        <v>66</v>
      </c>
      <c r="F4" s="582" t="s">
        <v>67</v>
      </c>
      <c r="G4" s="578" t="s">
        <v>57</v>
      </c>
      <c r="H4" s="580" t="s">
        <v>66</v>
      </c>
      <c r="I4" s="582" t="s">
        <v>67</v>
      </c>
      <c r="J4" s="578" t="s">
        <v>57</v>
      </c>
      <c r="K4" s="584" t="s">
        <v>66</v>
      </c>
      <c r="L4" s="582" t="s">
        <v>67</v>
      </c>
      <c r="M4" s="578" t="s">
        <v>57</v>
      </c>
      <c r="N4" s="584" t="s">
        <v>66</v>
      </c>
      <c r="O4" s="582" t="s">
        <v>67</v>
      </c>
      <c r="P4" s="578" t="s">
        <v>57</v>
      </c>
      <c r="Q4" s="584" t="s">
        <v>66</v>
      </c>
      <c r="R4" s="582" t="s">
        <v>67</v>
      </c>
      <c r="S4" s="578" t="s">
        <v>57</v>
      </c>
      <c r="T4" s="580" t="s">
        <v>66</v>
      </c>
      <c r="U4" s="582" t="s">
        <v>67</v>
      </c>
      <c r="V4" s="578" t="s">
        <v>57</v>
      </c>
      <c r="W4" s="580" t="s">
        <v>66</v>
      </c>
      <c r="X4" s="582" t="s">
        <v>67</v>
      </c>
    </row>
    <row r="5" spans="1:24" ht="6.75" customHeight="1" thickBot="1">
      <c r="A5" s="594"/>
      <c r="B5" s="595"/>
      <c r="C5" s="596"/>
      <c r="D5" s="603"/>
      <c r="E5" s="581"/>
      <c r="F5" s="583"/>
      <c r="G5" s="579"/>
      <c r="H5" s="581"/>
      <c r="I5" s="583" t="s">
        <v>67</v>
      </c>
      <c r="J5" s="579"/>
      <c r="K5" s="587"/>
      <c r="L5" s="583"/>
      <c r="M5" s="579"/>
      <c r="N5" s="587"/>
      <c r="O5" s="583"/>
      <c r="P5" s="579"/>
      <c r="Q5" s="587"/>
      <c r="R5" s="583"/>
      <c r="S5" s="579"/>
      <c r="T5" s="581"/>
      <c r="U5" s="583"/>
      <c r="V5" s="579"/>
      <c r="W5" s="581"/>
      <c r="X5" s="583"/>
    </row>
    <row r="6" spans="1:24" ht="13.5" thickTop="1">
      <c r="A6" s="74"/>
      <c r="B6" s="75" t="s">
        <v>73</v>
      </c>
      <c r="C6" s="52"/>
      <c r="D6" s="447">
        <v>98538</v>
      </c>
      <c r="E6" s="334">
        <v>50713</v>
      </c>
      <c r="F6" s="335">
        <v>47825</v>
      </c>
      <c r="G6" s="336">
        <v>1173</v>
      </c>
      <c r="H6" s="334">
        <f>G6-I6</f>
        <v>419.0000000000007</v>
      </c>
      <c r="I6" s="335">
        <v>753.9999999999993</v>
      </c>
      <c r="J6" s="455">
        <f>G6/D6</f>
        <v>0.011904037021250684</v>
      </c>
      <c r="K6" s="456">
        <f aca="true" t="shared" si="0" ref="J6:L10">H6/E6</f>
        <v>0.008262181294737063</v>
      </c>
      <c r="L6" s="457">
        <f t="shared" si="0"/>
        <v>0.015765812859383152</v>
      </c>
      <c r="M6" s="455">
        <v>1173</v>
      </c>
      <c r="N6" s="458">
        <f>M6-O6</f>
        <v>419.0000000000032</v>
      </c>
      <c r="O6" s="457">
        <v>753.9999999999968</v>
      </c>
      <c r="P6" s="455">
        <f aca="true" t="shared" si="1" ref="P6:R10">M6/D6</f>
        <v>0.011904037021250684</v>
      </c>
      <c r="Q6" s="456">
        <f t="shared" si="1"/>
        <v>0.008262181294737112</v>
      </c>
      <c r="R6" s="457">
        <f t="shared" si="1"/>
        <v>0.0157658128593831</v>
      </c>
      <c r="S6" s="455">
        <v>0</v>
      </c>
      <c r="T6" s="458">
        <f>S6-U6</f>
        <v>0</v>
      </c>
      <c r="U6" s="457">
        <v>0</v>
      </c>
      <c r="V6" s="459">
        <f aca="true" t="shared" si="2" ref="V6:X10">S6/D6</f>
        <v>0</v>
      </c>
      <c r="W6" s="460">
        <f t="shared" si="2"/>
        <v>0</v>
      </c>
      <c r="X6" s="461">
        <f t="shared" si="2"/>
        <v>0</v>
      </c>
    </row>
    <row r="7" spans="1:28" ht="12.75">
      <c r="A7" s="76"/>
      <c r="B7" s="35" t="s">
        <v>74</v>
      </c>
      <c r="C7" s="36"/>
      <c r="D7" s="448">
        <v>94785</v>
      </c>
      <c r="E7" s="224">
        <v>48649</v>
      </c>
      <c r="F7" s="240">
        <v>46136</v>
      </c>
      <c r="G7" s="337">
        <v>96237.99999999959</v>
      </c>
      <c r="H7" s="224">
        <f>G7-I7</f>
        <v>49769.999999999425</v>
      </c>
      <c r="I7" s="240">
        <v>46468.00000000017</v>
      </c>
      <c r="J7" s="462">
        <f t="shared" si="0"/>
        <v>1.015329429762089</v>
      </c>
      <c r="K7" s="463">
        <f t="shared" si="0"/>
        <v>1.0230426113589062</v>
      </c>
      <c r="L7" s="464">
        <f t="shared" si="0"/>
        <v>1.0071961158314584</v>
      </c>
      <c r="M7" s="462">
        <v>79269</v>
      </c>
      <c r="N7" s="465">
        <f>M7-O7</f>
        <v>38575.000000000095</v>
      </c>
      <c r="O7" s="464">
        <v>40693.999999999905</v>
      </c>
      <c r="P7" s="462">
        <f t="shared" si="1"/>
        <v>0.8363032125336287</v>
      </c>
      <c r="Q7" s="463">
        <f t="shared" si="1"/>
        <v>0.7929248288762378</v>
      </c>
      <c r="R7" s="464">
        <f t="shared" si="1"/>
        <v>0.882044390497657</v>
      </c>
      <c r="S7" s="462">
        <v>16967</v>
      </c>
      <c r="T7" s="465">
        <f>S7-U7</f>
        <v>11193</v>
      </c>
      <c r="U7" s="464">
        <v>5774</v>
      </c>
      <c r="V7" s="453">
        <f t="shared" si="2"/>
        <v>0.17900511684338238</v>
      </c>
      <c r="W7" s="454">
        <f t="shared" si="2"/>
        <v>0.2300766716684824</v>
      </c>
      <c r="X7" s="466">
        <f t="shared" si="2"/>
        <v>0.12515172533379573</v>
      </c>
      <c r="AB7" s="350"/>
    </row>
    <row r="8" spans="1:24" ht="12.75">
      <c r="A8" s="76"/>
      <c r="B8" s="35" t="s">
        <v>75</v>
      </c>
      <c r="C8" s="36"/>
      <c r="D8" s="448">
        <v>93899</v>
      </c>
      <c r="E8" s="224">
        <v>48253</v>
      </c>
      <c r="F8" s="240">
        <v>45646</v>
      </c>
      <c r="G8" s="337">
        <v>21363</v>
      </c>
      <c r="H8" s="224">
        <f>G8-I8</f>
        <v>13988.999999999989</v>
      </c>
      <c r="I8" s="240">
        <v>7374.000000000011</v>
      </c>
      <c r="J8" s="462">
        <f t="shared" si="0"/>
        <v>0.22751041012151355</v>
      </c>
      <c r="K8" s="463">
        <f t="shared" si="0"/>
        <v>0.28990943568275523</v>
      </c>
      <c r="L8" s="464">
        <f t="shared" si="0"/>
        <v>0.16154756167024517</v>
      </c>
      <c r="M8" s="462">
        <v>21140</v>
      </c>
      <c r="N8" s="465">
        <f>M8-O8</f>
        <v>13845</v>
      </c>
      <c r="O8" s="464">
        <v>7295</v>
      </c>
      <c r="P8" s="462">
        <f t="shared" si="1"/>
        <v>0.22513551795013792</v>
      </c>
      <c r="Q8" s="463">
        <f t="shared" si="1"/>
        <v>0.28692516527469797</v>
      </c>
      <c r="R8" s="464">
        <f t="shared" si="1"/>
        <v>0.15981685142181132</v>
      </c>
      <c r="S8" s="462">
        <v>212</v>
      </c>
      <c r="T8" s="465">
        <f>S8-U8</f>
        <v>138.00000000000009</v>
      </c>
      <c r="U8" s="464">
        <v>73.99999999999991</v>
      </c>
      <c r="V8" s="453">
        <f t="shared" si="2"/>
        <v>0.002257745023908668</v>
      </c>
      <c r="W8" s="454">
        <f t="shared" si="2"/>
        <v>0.0028599258077218015</v>
      </c>
      <c r="X8" s="466">
        <f t="shared" si="2"/>
        <v>0.0016211716251150136</v>
      </c>
    </row>
    <row r="9" spans="1:24" ht="12.75">
      <c r="A9" s="76"/>
      <c r="B9" s="35" t="s">
        <v>76</v>
      </c>
      <c r="C9" s="36"/>
      <c r="D9" s="448">
        <v>92289</v>
      </c>
      <c r="E9" s="224">
        <v>47412</v>
      </c>
      <c r="F9" s="240">
        <v>44877</v>
      </c>
      <c r="G9" s="337">
        <v>120</v>
      </c>
      <c r="H9" s="224">
        <f>G9-I9</f>
        <v>73</v>
      </c>
      <c r="I9" s="240">
        <v>47</v>
      </c>
      <c r="J9" s="462">
        <f t="shared" si="0"/>
        <v>0.0013002633033189221</v>
      </c>
      <c r="K9" s="463">
        <f t="shared" si="0"/>
        <v>0.0015396945920863917</v>
      </c>
      <c r="L9" s="464">
        <f t="shared" si="0"/>
        <v>0.0010473070838068498</v>
      </c>
      <c r="M9" s="462">
        <v>118</v>
      </c>
      <c r="N9" s="465">
        <f>M9-O9</f>
        <v>71</v>
      </c>
      <c r="O9" s="464">
        <v>47</v>
      </c>
      <c r="P9" s="462">
        <f t="shared" si="1"/>
        <v>0.0012785922482636068</v>
      </c>
      <c r="Q9" s="463">
        <f t="shared" si="1"/>
        <v>0.0014975111786045727</v>
      </c>
      <c r="R9" s="464">
        <f t="shared" si="1"/>
        <v>0.0010473070838068498</v>
      </c>
      <c r="S9" s="462">
        <v>0.999999999999999</v>
      </c>
      <c r="T9" s="465">
        <f>S9-U9</f>
        <v>0.999999999999999</v>
      </c>
      <c r="U9" s="464">
        <v>0</v>
      </c>
      <c r="V9" s="453">
        <f t="shared" si="2"/>
        <v>1.0835527527657674E-05</v>
      </c>
      <c r="W9" s="454">
        <f t="shared" si="2"/>
        <v>2.1091706740909453E-05</v>
      </c>
      <c r="X9" s="466">
        <f t="shared" si="2"/>
        <v>0</v>
      </c>
    </row>
    <row r="10" spans="1:24" ht="13.5" thickBot="1">
      <c r="A10" s="77"/>
      <c r="B10" s="12" t="s">
        <v>77</v>
      </c>
      <c r="C10" s="13"/>
      <c r="D10" s="449">
        <v>90351</v>
      </c>
      <c r="E10" s="338">
        <v>46790</v>
      </c>
      <c r="F10" s="250">
        <v>43561</v>
      </c>
      <c r="G10" s="339">
        <v>6</v>
      </c>
      <c r="H10" s="338">
        <f>G10-I10</f>
        <v>4</v>
      </c>
      <c r="I10" s="250">
        <v>2</v>
      </c>
      <c r="J10" s="451">
        <f t="shared" si="0"/>
        <v>6.640767672742968E-05</v>
      </c>
      <c r="K10" s="467">
        <f t="shared" si="0"/>
        <v>8.548835221201111E-05</v>
      </c>
      <c r="L10" s="468">
        <f t="shared" si="0"/>
        <v>4.591262826840523E-05</v>
      </c>
      <c r="M10" s="451">
        <v>6</v>
      </c>
      <c r="N10" s="469">
        <f>M10-O10</f>
        <v>4</v>
      </c>
      <c r="O10" s="468">
        <v>2</v>
      </c>
      <c r="P10" s="451">
        <f t="shared" si="1"/>
        <v>6.640767672742968E-05</v>
      </c>
      <c r="Q10" s="467">
        <f t="shared" si="1"/>
        <v>8.548835221201111E-05</v>
      </c>
      <c r="R10" s="468">
        <f t="shared" si="1"/>
        <v>4.591262826840523E-05</v>
      </c>
      <c r="S10" s="451">
        <v>0</v>
      </c>
      <c r="T10" s="469">
        <f>S10-U10</f>
        <v>0</v>
      </c>
      <c r="U10" s="468">
        <v>0</v>
      </c>
      <c r="V10" s="470">
        <f t="shared" si="2"/>
        <v>0</v>
      </c>
      <c r="W10" s="471">
        <f t="shared" si="2"/>
        <v>0</v>
      </c>
      <c r="X10" s="472">
        <f t="shared" si="2"/>
        <v>0</v>
      </c>
    </row>
    <row r="11" spans="1:24" ht="26.25" customHeight="1">
      <c r="A11" s="575" t="s">
        <v>130</v>
      </c>
      <c r="B11" s="575"/>
      <c r="C11" s="575"/>
      <c r="D11" s="575"/>
      <c r="E11" s="575"/>
      <c r="F11" s="575"/>
      <c r="G11" s="575"/>
      <c r="H11" s="575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</row>
    <row r="13" spans="1:24" ht="30" customHeight="1">
      <c r="A13" s="605" t="s">
        <v>87</v>
      </c>
      <c r="B13" s="605"/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605"/>
      <c r="U13" s="605"/>
      <c r="V13" s="605"/>
      <c r="W13" s="605"/>
      <c r="X13" s="605"/>
    </row>
    <row r="14" ht="14.25" thickBot="1">
      <c r="A14" s="433" t="s">
        <v>121</v>
      </c>
    </row>
    <row r="15" spans="1:24" ht="28.5" customHeight="1">
      <c r="A15" s="588"/>
      <c r="B15" s="589"/>
      <c r="C15" s="590"/>
      <c r="D15" s="597" t="s">
        <v>71</v>
      </c>
      <c r="E15" s="598"/>
      <c r="F15" s="599"/>
      <c r="G15" s="600" t="s">
        <v>54</v>
      </c>
      <c r="H15" s="598"/>
      <c r="I15" s="601"/>
      <c r="J15" s="576" t="s">
        <v>54</v>
      </c>
      <c r="K15" s="566"/>
      <c r="L15" s="577"/>
      <c r="M15" s="576" t="s">
        <v>86</v>
      </c>
      <c r="N15" s="566"/>
      <c r="O15" s="577"/>
      <c r="P15" s="576" t="s">
        <v>86</v>
      </c>
      <c r="Q15" s="566"/>
      <c r="R15" s="577"/>
      <c r="S15" s="576" t="s">
        <v>72</v>
      </c>
      <c r="T15" s="566"/>
      <c r="U15" s="577"/>
      <c r="V15" s="576" t="s">
        <v>68</v>
      </c>
      <c r="W15" s="566"/>
      <c r="X15" s="577"/>
    </row>
    <row r="16" spans="1:24" ht="6.75" customHeight="1">
      <c r="A16" s="591"/>
      <c r="B16" s="592"/>
      <c r="C16" s="593"/>
      <c r="D16" s="602" t="s">
        <v>57</v>
      </c>
      <c r="E16" s="580" t="s">
        <v>66</v>
      </c>
      <c r="F16" s="582" t="s">
        <v>67</v>
      </c>
      <c r="G16" s="578" t="s">
        <v>57</v>
      </c>
      <c r="H16" s="580" t="s">
        <v>66</v>
      </c>
      <c r="I16" s="582" t="s">
        <v>67</v>
      </c>
      <c r="J16" s="578" t="s">
        <v>57</v>
      </c>
      <c r="K16" s="584" t="s">
        <v>66</v>
      </c>
      <c r="L16" s="582" t="s">
        <v>67</v>
      </c>
      <c r="M16" s="578" t="s">
        <v>57</v>
      </c>
      <c r="N16" s="584" t="s">
        <v>66</v>
      </c>
      <c r="O16" s="582" t="s">
        <v>67</v>
      </c>
      <c r="P16" s="578" t="s">
        <v>57</v>
      </c>
      <c r="Q16" s="584" t="s">
        <v>66</v>
      </c>
      <c r="R16" s="582" t="s">
        <v>67</v>
      </c>
      <c r="S16" s="578" t="s">
        <v>57</v>
      </c>
      <c r="T16" s="580" t="s">
        <v>66</v>
      </c>
      <c r="U16" s="582" t="s">
        <v>67</v>
      </c>
      <c r="V16" s="578" t="s">
        <v>57</v>
      </c>
      <c r="W16" s="580" t="s">
        <v>66</v>
      </c>
      <c r="X16" s="582" t="s">
        <v>67</v>
      </c>
    </row>
    <row r="17" spans="1:24" ht="6.75" customHeight="1" thickBot="1">
      <c r="A17" s="594"/>
      <c r="B17" s="595"/>
      <c r="C17" s="596"/>
      <c r="D17" s="603"/>
      <c r="E17" s="581"/>
      <c r="F17" s="583"/>
      <c r="G17" s="579"/>
      <c r="H17" s="581"/>
      <c r="I17" s="583" t="s">
        <v>67</v>
      </c>
      <c r="J17" s="579"/>
      <c r="K17" s="585"/>
      <c r="L17" s="586"/>
      <c r="M17" s="579"/>
      <c r="N17" s="585"/>
      <c r="O17" s="586"/>
      <c r="P17" s="579"/>
      <c r="Q17" s="585"/>
      <c r="R17" s="586"/>
      <c r="S17" s="579"/>
      <c r="T17" s="581"/>
      <c r="U17" s="583"/>
      <c r="V17" s="579"/>
      <c r="W17" s="604"/>
      <c r="X17" s="586"/>
    </row>
    <row r="18" spans="1:24" ht="13.5" thickTop="1">
      <c r="A18" s="74"/>
      <c r="B18" s="75" t="s">
        <v>73</v>
      </c>
      <c r="C18" s="52"/>
      <c r="D18" s="447">
        <v>98538</v>
      </c>
      <c r="E18" s="334">
        <v>50713</v>
      </c>
      <c r="F18" s="335">
        <v>47825</v>
      </c>
      <c r="G18" s="336">
        <v>1167</v>
      </c>
      <c r="H18" s="334">
        <f>G18-I18</f>
        <v>418</v>
      </c>
      <c r="I18" s="335">
        <v>749</v>
      </c>
      <c r="J18" s="455">
        <f aca="true" t="shared" si="3" ref="J18:L22">G18/D18</f>
        <v>0.011843146806308226</v>
      </c>
      <c r="K18" s="456">
        <f t="shared" si="3"/>
        <v>0.008242462484964408</v>
      </c>
      <c r="L18" s="457">
        <f t="shared" si="3"/>
        <v>0.015661265028750652</v>
      </c>
      <c r="M18" s="455">
        <v>1167</v>
      </c>
      <c r="N18" s="458">
        <f>M18-O18</f>
        <v>418.00000000000114</v>
      </c>
      <c r="O18" s="457">
        <v>748.9999999999989</v>
      </c>
      <c r="P18" s="459">
        <f aca="true" t="shared" si="4" ref="P18:R22">M18/D18</f>
        <v>0.011843146806308226</v>
      </c>
      <c r="Q18" s="460">
        <f t="shared" si="4"/>
        <v>0.00824246248496443</v>
      </c>
      <c r="R18" s="461">
        <f t="shared" si="4"/>
        <v>0.01566126502875063</v>
      </c>
      <c r="S18" s="455">
        <v>0</v>
      </c>
      <c r="T18" s="458">
        <f>S18-U18</f>
        <v>0</v>
      </c>
      <c r="U18" s="457">
        <v>0</v>
      </c>
      <c r="V18" s="459">
        <f aca="true" t="shared" si="5" ref="V18:X22">S18/D18</f>
        <v>0</v>
      </c>
      <c r="W18" s="460">
        <f t="shared" si="5"/>
        <v>0</v>
      </c>
      <c r="X18" s="461">
        <f t="shared" si="5"/>
        <v>0</v>
      </c>
    </row>
    <row r="19" spans="1:24" ht="12.75">
      <c r="A19" s="76"/>
      <c r="B19" s="35" t="s">
        <v>74</v>
      </c>
      <c r="C19" s="36"/>
      <c r="D19" s="448">
        <v>94785</v>
      </c>
      <c r="E19" s="224">
        <v>48649</v>
      </c>
      <c r="F19" s="240">
        <v>46136</v>
      </c>
      <c r="G19" s="337">
        <v>95556.00000000009</v>
      </c>
      <c r="H19" s="224">
        <f>G19-I19</f>
        <v>49361.00000000017</v>
      </c>
      <c r="I19" s="240">
        <v>46194.99999999992</v>
      </c>
      <c r="J19" s="462">
        <f t="shared" si="3"/>
        <v>1.0081341984491226</v>
      </c>
      <c r="K19" s="463">
        <f t="shared" si="3"/>
        <v>1.0146354498550878</v>
      </c>
      <c r="L19" s="464">
        <f t="shared" si="3"/>
        <v>1.0012788278134195</v>
      </c>
      <c r="M19" s="462">
        <v>78947.99999999991</v>
      </c>
      <c r="N19" s="465">
        <f>M19-O19</f>
        <v>38381.00000000003</v>
      </c>
      <c r="O19" s="464">
        <v>40566.99999999988</v>
      </c>
      <c r="P19" s="453">
        <f t="shared" si="4"/>
        <v>0.8329166007279624</v>
      </c>
      <c r="Q19" s="454">
        <f t="shared" si="4"/>
        <v>0.788937079898868</v>
      </c>
      <c r="R19" s="466">
        <f t="shared" si="4"/>
        <v>0.8792916594416482</v>
      </c>
      <c r="S19" s="462">
        <v>16608</v>
      </c>
      <c r="T19" s="465">
        <f>S19-U19</f>
        <v>10979.999999999993</v>
      </c>
      <c r="U19" s="464">
        <v>5628.000000000006</v>
      </c>
      <c r="V19" s="453">
        <f t="shared" si="5"/>
        <v>0.1752175977211584</v>
      </c>
      <c r="W19" s="454">
        <f t="shared" si="5"/>
        <v>0.22569836995621684</v>
      </c>
      <c r="X19" s="466">
        <f t="shared" si="5"/>
        <v>0.12198716837177055</v>
      </c>
    </row>
    <row r="20" spans="1:24" ht="12.75">
      <c r="A20" s="76"/>
      <c r="B20" s="35" t="s">
        <v>75</v>
      </c>
      <c r="C20" s="36"/>
      <c r="D20" s="448">
        <v>93899</v>
      </c>
      <c r="E20" s="224">
        <v>48253</v>
      </c>
      <c r="F20" s="240">
        <v>45646</v>
      </c>
      <c r="G20" s="337">
        <v>20567</v>
      </c>
      <c r="H20" s="224">
        <f>G20-I20</f>
        <v>13447.99999999998</v>
      </c>
      <c r="I20" s="240">
        <v>7119.00000000002</v>
      </c>
      <c r="J20" s="462">
        <f t="shared" si="3"/>
        <v>0.21903321654117722</v>
      </c>
      <c r="K20" s="463">
        <f t="shared" si="3"/>
        <v>0.27869769755248336</v>
      </c>
      <c r="L20" s="464">
        <f t="shared" si="3"/>
        <v>0.1559610918809977</v>
      </c>
      <c r="M20" s="462">
        <v>20375</v>
      </c>
      <c r="N20" s="465">
        <f>M20-O20</f>
        <v>13325.000000000007</v>
      </c>
      <c r="O20" s="464">
        <v>7049.999999999993</v>
      </c>
      <c r="P20" s="453">
        <f t="shared" si="4"/>
        <v>0.21698846633084484</v>
      </c>
      <c r="Q20" s="454">
        <f t="shared" si="4"/>
        <v>0.27614863324560146</v>
      </c>
      <c r="R20" s="466">
        <f t="shared" si="4"/>
        <v>0.15444945887920064</v>
      </c>
      <c r="S20" s="462">
        <v>188</v>
      </c>
      <c r="T20" s="465">
        <f>S20-U20</f>
        <v>120.00000000000024</v>
      </c>
      <c r="U20" s="464">
        <v>67.99999999999976</v>
      </c>
      <c r="V20" s="453">
        <f t="shared" si="5"/>
        <v>0.0020021512476171206</v>
      </c>
      <c r="W20" s="454">
        <f t="shared" si="5"/>
        <v>0.0024868920067146133</v>
      </c>
      <c r="X20" s="466">
        <f t="shared" si="5"/>
        <v>0.0014897252771327116</v>
      </c>
    </row>
    <row r="21" spans="1:24" ht="12.75">
      <c r="A21" s="76"/>
      <c r="B21" s="35" t="s">
        <v>76</v>
      </c>
      <c r="C21" s="36"/>
      <c r="D21" s="448">
        <v>92289</v>
      </c>
      <c r="E21" s="224">
        <v>47412</v>
      </c>
      <c r="F21" s="240">
        <v>44877</v>
      </c>
      <c r="G21" s="337">
        <v>82</v>
      </c>
      <c r="H21" s="224">
        <f>G21-I21</f>
        <v>53.00000000000007</v>
      </c>
      <c r="I21" s="240">
        <v>28.99999999999993</v>
      </c>
      <c r="J21" s="462">
        <f t="shared" si="3"/>
        <v>0.0008885132572679301</v>
      </c>
      <c r="K21" s="463">
        <f t="shared" si="3"/>
        <v>0.0011178604572682036</v>
      </c>
      <c r="L21" s="464">
        <f t="shared" si="3"/>
        <v>0.0006462107538382675</v>
      </c>
      <c r="M21" s="462">
        <v>81.00000000000014</v>
      </c>
      <c r="N21" s="465">
        <f>M21-O21</f>
        <v>52.00000000000014</v>
      </c>
      <c r="O21" s="464">
        <v>29</v>
      </c>
      <c r="P21" s="453">
        <f t="shared" si="4"/>
        <v>0.000877677729740274</v>
      </c>
      <c r="Q21" s="454">
        <f t="shared" si="4"/>
        <v>0.0010967687505272956</v>
      </c>
      <c r="R21" s="466">
        <f t="shared" si="4"/>
        <v>0.0006462107538382691</v>
      </c>
      <c r="S21" s="462">
        <v>0</v>
      </c>
      <c r="T21" s="465">
        <f>S21-U21</f>
        <v>0</v>
      </c>
      <c r="U21" s="464">
        <v>0</v>
      </c>
      <c r="V21" s="453">
        <f t="shared" si="5"/>
        <v>0</v>
      </c>
      <c r="W21" s="454">
        <f t="shared" si="5"/>
        <v>0</v>
      </c>
      <c r="X21" s="466">
        <f t="shared" si="5"/>
        <v>0</v>
      </c>
    </row>
    <row r="22" spans="1:24" ht="13.5" thickBot="1">
      <c r="A22" s="77"/>
      <c r="B22" s="12" t="s">
        <v>77</v>
      </c>
      <c r="C22" s="13"/>
      <c r="D22" s="449">
        <v>90351</v>
      </c>
      <c r="E22" s="338">
        <v>46790</v>
      </c>
      <c r="F22" s="250">
        <v>43561</v>
      </c>
      <c r="G22" s="339">
        <v>2</v>
      </c>
      <c r="H22" s="338">
        <f>G22-I22</f>
        <v>2</v>
      </c>
      <c r="I22" s="250">
        <v>0</v>
      </c>
      <c r="J22" s="451">
        <f t="shared" si="3"/>
        <v>2.2135892242476565E-05</v>
      </c>
      <c r="K22" s="467">
        <f t="shared" si="3"/>
        <v>4.2744176106005554E-05</v>
      </c>
      <c r="L22" s="472">
        <f t="shared" si="3"/>
        <v>0</v>
      </c>
      <c r="M22" s="451">
        <v>2</v>
      </c>
      <c r="N22" s="469">
        <f>M22-O22</f>
        <v>2</v>
      </c>
      <c r="O22" s="468">
        <v>0</v>
      </c>
      <c r="P22" s="473">
        <f t="shared" si="4"/>
        <v>2.2135892242476565E-05</v>
      </c>
      <c r="Q22" s="474">
        <f t="shared" si="4"/>
        <v>4.2744176106005554E-05</v>
      </c>
      <c r="R22" s="472">
        <f t="shared" si="4"/>
        <v>0</v>
      </c>
      <c r="S22" s="451">
        <v>0</v>
      </c>
      <c r="T22" s="469">
        <f>S22-U22</f>
        <v>0</v>
      </c>
      <c r="U22" s="468">
        <v>0</v>
      </c>
      <c r="V22" s="470">
        <f t="shared" si="5"/>
        <v>0</v>
      </c>
      <c r="W22" s="471">
        <f t="shared" si="5"/>
        <v>0</v>
      </c>
      <c r="X22" s="472">
        <f t="shared" si="5"/>
        <v>0</v>
      </c>
    </row>
    <row r="23" spans="1:24" ht="26.25" customHeight="1">
      <c r="A23" s="575" t="s">
        <v>130</v>
      </c>
      <c r="B23" s="575"/>
      <c r="C23" s="575"/>
      <c r="D23" s="575"/>
      <c r="E23" s="575"/>
      <c r="F23" s="575"/>
      <c r="G23" s="575"/>
      <c r="H23" s="575"/>
      <c r="I23" s="575"/>
      <c r="J23" s="575"/>
      <c r="K23" s="575"/>
      <c r="L23" s="575"/>
      <c r="M23" s="575"/>
      <c r="N23" s="575"/>
      <c r="O23" s="575"/>
      <c r="P23" s="575"/>
      <c r="Q23" s="575"/>
      <c r="R23" s="575"/>
      <c r="S23" s="575"/>
      <c r="T23" s="575"/>
      <c r="U23" s="575"/>
      <c r="V23" s="575"/>
      <c r="W23" s="575"/>
      <c r="X23" s="575"/>
    </row>
    <row r="24" spans="4:6" s="441" customFormat="1" ht="12.75">
      <c r="D24" s="2"/>
      <c r="E24" s="2"/>
      <c r="F24" s="2"/>
    </row>
    <row r="25" spans="1:24" ht="30" customHeight="1">
      <c r="A25" s="605" t="s">
        <v>118</v>
      </c>
      <c r="B25" s="605"/>
      <c r="C25" s="605"/>
      <c r="D25" s="605"/>
      <c r="E25" s="605"/>
      <c r="F25" s="605"/>
      <c r="G25" s="605"/>
      <c r="H25" s="605"/>
      <c r="I25" s="605"/>
      <c r="J25" s="605"/>
      <c r="K25" s="605"/>
      <c r="L25" s="605"/>
      <c r="M25" s="605"/>
      <c r="N25" s="605"/>
      <c r="O25" s="605"/>
      <c r="P25" s="605"/>
      <c r="Q25" s="605"/>
      <c r="R25" s="605"/>
      <c r="S25" s="605"/>
      <c r="T25" s="605"/>
      <c r="U25" s="605"/>
      <c r="V25" s="605"/>
      <c r="W25" s="605"/>
      <c r="X25" s="605"/>
    </row>
    <row r="26" ht="14.25" thickBot="1">
      <c r="A26" s="433" t="s">
        <v>121</v>
      </c>
    </row>
    <row r="27" spans="1:24" ht="27.75" customHeight="1">
      <c r="A27" s="588"/>
      <c r="B27" s="589"/>
      <c r="C27" s="590"/>
      <c r="D27" s="597" t="s">
        <v>71</v>
      </c>
      <c r="E27" s="598"/>
      <c r="F27" s="599"/>
      <c r="G27" s="600" t="s">
        <v>54</v>
      </c>
      <c r="H27" s="598"/>
      <c r="I27" s="601"/>
      <c r="J27" s="576" t="s">
        <v>54</v>
      </c>
      <c r="K27" s="566"/>
      <c r="L27" s="577"/>
      <c r="M27" s="576" t="s">
        <v>86</v>
      </c>
      <c r="N27" s="566"/>
      <c r="O27" s="577"/>
      <c r="P27" s="576" t="s">
        <v>86</v>
      </c>
      <c r="Q27" s="566"/>
      <c r="R27" s="577"/>
      <c r="S27" s="576" t="s">
        <v>72</v>
      </c>
      <c r="T27" s="566"/>
      <c r="U27" s="577"/>
      <c r="V27" s="576" t="s">
        <v>68</v>
      </c>
      <c r="W27" s="566"/>
      <c r="X27" s="577"/>
    </row>
    <row r="28" spans="1:24" ht="6.75" customHeight="1">
      <c r="A28" s="591"/>
      <c r="B28" s="592"/>
      <c r="C28" s="593"/>
      <c r="D28" s="602" t="s">
        <v>57</v>
      </c>
      <c r="E28" s="580" t="s">
        <v>66</v>
      </c>
      <c r="F28" s="582" t="s">
        <v>67</v>
      </c>
      <c r="G28" s="578" t="s">
        <v>57</v>
      </c>
      <c r="H28" s="580" t="s">
        <v>66</v>
      </c>
      <c r="I28" s="582" t="s">
        <v>67</v>
      </c>
      <c r="J28" s="578" t="s">
        <v>57</v>
      </c>
      <c r="K28" s="584" t="s">
        <v>66</v>
      </c>
      <c r="L28" s="582" t="s">
        <v>67</v>
      </c>
      <c r="M28" s="578" t="s">
        <v>57</v>
      </c>
      <c r="N28" s="584" t="s">
        <v>66</v>
      </c>
      <c r="O28" s="582" t="s">
        <v>67</v>
      </c>
      <c r="P28" s="578" t="s">
        <v>57</v>
      </c>
      <c r="Q28" s="584" t="s">
        <v>66</v>
      </c>
      <c r="R28" s="582" t="s">
        <v>67</v>
      </c>
      <c r="S28" s="578" t="s">
        <v>57</v>
      </c>
      <c r="T28" s="580" t="s">
        <v>66</v>
      </c>
      <c r="U28" s="582" t="s">
        <v>67</v>
      </c>
      <c r="V28" s="578" t="s">
        <v>57</v>
      </c>
      <c r="W28" s="580" t="s">
        <v>66</v>
      </c>
      <c r="X28" s="582" t="s">
        <v>67</v>
      </c>
    </row>
    <row r="29" spans="1:24" ht="6.75" customHeight="1" thickBot="1">
      <c r="A29" s="594"/>
      <c r="B29" s="595"/>
      <c r="C29" s="596"/>
      <c r="D29" s="603"/>
      <c r="E29" s="581"/>
      <c r="F29" s="583"/>
      <c r="G29" s="579"/>
      <c r="H29" s="581"/>
      <c r="I29" s="583" t="s">
        <v>67</v>
      </c>
      <c r="J29" s="579"/>
      <c r="K29" s="585"/>
      <c r="L29" s="586"/>
      <c r="M29" s="579"/>
      <c r="N29" s="585"/>
      <c r="O29" s="586"/>
      <c r="P29" s="579"/>
      <c r="Q29" s="585"/>
      <c r="R29" s="586"/>
      <c r="S29" s="579"/>
      <c r="T29" s="581"/>
      <c r="U29" s="583"/>
      <c r="V29" s="579"/>
      <c r="W29" s="604"/>
      <c r="X29" s="586"/>
    </row>
    <row r="30" spans="1:24" ht="13.5" thickTop="1">
      <c r="A30" s="74"/>
      <c r="B30" s="75" t="s">
        <v>73</v>
      </c>
      <c r="C30" s="52"/>
      <c r="D30" s="447">
        <v>98538</v>
      </c>
      <c r="E30" s="334">
        <v>50713</v>
      </c>
      <c r="F30" s="335">
        <v>47825</v>
      </c>
      <c r="G30" s="336">
        <v>6</v>
      </c>
      <c r="H30" s="334">
        <f>G30-I30</f>
        <v>1</v>
      </c>
      <c r="I30" s="335">
        <v>5</v>
      </c>
      <c r="J30" s="455">
        <f aca="true" t="shared" si="6" ref="J30:L34">G30/D30</f>
        <v>6.0890214942458744E-05</v>
      </c>
      <c r="K30" s="456">
        <f t="shared" si="6"/>
        <v>1.9718809772642122E-05</v>
      </c>
      <c r="L30" s="457">
        <f t="shared" si="6"/>
        <v>0.00010454783063251438</v>
      </c>
      <c r="M30" s="455">
        <v>6</v>
      </c>
      <c r="N30" s="458">
        <f>M30-O30</f>
        <v>1</v>
      </c>
      <c r="O30" s="457">
        <v>5</v>
      </c>
      <c r="P30" s="455">
        <f aca="true" t="shared" si="7" ref="P30:R34">M30/D30</f>
        <v>6.0890214942458744E-05</v>
      </c>
      <c r="Q30" s="456">
        <f t="shared" si="7"/>
        <v>1.9718809772642122E-05</v>
      </c>
      <c r="R30" s="457">
        <f t="shared" si="7"/>
        <v>0.00010454783063251438</v>
      </c>
      <c r="S30" s="455">
        <v>0</v>
      </c>
      <c r="T30" s="458">
        <f>S30-U30</f>
        <v>0</v>
      </c>
      <c r="U30" s="457">
        <v>0</v>
      </c>
      <c r="V30" s="459">
        <f aca="true" t="shared" si="8" ref="V30:X34">S30/D30</f>
        <v>0</v>
      </c>
      <c r="W30" s="460">
        <f t="shared" si="8"/>
        <v>0</v>
      </c>
      <c r="X30" s="461">
        <f t="shared" si="8"/>
        <v>0</v>
      </c>
    </row>
    <row r="31" spans="1:24" ht="12.75">
      <c r="A31" s="76">
        <v>0</v>
      </c>
      <c r="B31" s="35" t="s">
        <v>74</v>
      </c>
      <c r="C31" s="36"/>
      <c r="D31" s="448">
        <v>94785</v>
      </c>
      <c r="E31" s="224">
        <v>48649</v>
      </c>
      <c r="F31" s="240">
        <v>46136</v>
      </c>
      <c r="G31" s="337">
        <v>682</v>
      </c>
      <c r="H31" s="224">
        <f>G31-I31</f>
        <v>409</v>
      </c>
      <c r="I31" s="240">
        <v>273</v>
      </c>
      <c r="J31" s="462">
        <f t="shared" si="6"/>
        <v>0.007195231312971462</v>
      </c>
      <c r="K31" s="463">
        <f t="shared" si="6"/>
        <v>0.008407161503833584</v>
      </c>
      <c r="L31" s="464">
        <f t="shared" si="6"/>
        <v>0.005917288018033639</v>
      </c>
      <c r="M31" s="462">
        <v>321</v>
      </c>
      <c r="N31" s="465">
        <f>M31-O31</f>
        <v>194</v>
      </c>
      <c r="O31" s="464">
        <v>127</v>
      </c>
      <c r="P31" s="462">
        <f t="shared" si="7"/>
        <v>0.0033866118056654535</v>
      </c>
      <c r="Q31" s="463">
        <f t="shared" si="7"/>
        <v>0.003987748977368497</v>
      </c>
      <c r="R31" s="464">
        <f t="shared" si="7"/>
        <v>0.0027527310560083234</v>
      </c>
      <c r="S31" s="462">
        <v>359</v>
      </c>
      <c r="T31" s="465">
        <f>S31-U31</f>
        <v>213</v>
      </c>
      <c r="U31" s="464">
        <v>146</v>
      </c>
      <c r="V31" s="453">
        <f t="shared" si="8"/>
        <v>0.0037875191222239805</v>
      </c>
      <c r="W31" s="454">
        <f t="shared" si="8"/>
        <v>0.004378301712265412</v>
      </c>
      <c r="X31" s="466">
        <f t="shared" si="8"/>
        <v>0.0031645569620253164</v>
      </c>
    </row>
    <row r="32" spans="1:24" ht="12.75">
      <c r="A32" s="76"/>
      <c r="B32" s="35" t="s">
        <v>75</v>
      </c>
      <c r="C32" s="36"/>
      <c r="D32" s="448">
        <v>93899</v>
      </c>
      <c r="E32" s="224">
        <v>48253</v>
      </c>
      <c r="F32" s="240">
        <v>45646</v>
      </c>
      <c r="G32" s="337">
        <v>796</v>
      </c>
      <c r="H32" s="224">
        <f>G32-I32</f>
        <v>541</v>
      </c>
      <c r="I32" s="240">
        <v>255</v>
      </c>
      <c r="J32" s="462">
        <f t="shared" si="6"/>
        <v>0.008477193580336318</v>
      </c>
      <c r="K32" s="463">
        <f t="shared" si="6"/>
        <v>0.011211738130271693</v>
      </c>
      <c r="L32" s="464">
        <f t="shared" si="6"/>
        <v>0.005586469789247689</v>
      </c>
      <c r="M32" s="462">
        <v>765</v>
      </c>
      <c r="N32" s="465">
        <f>M32-O32</f>
        <v>520</v>
      </c>
      <c r="O32" s="464">
        <v>245</v>
      </c>
      <c r="P32" s="462">
        <f t="shared" si="7"/>
        <v>0.00814705161929307</v>
      </c>
      <c r="Q32" s="463">
        <f t="shared" si="7"/>
        <v>0.010776532029096637</v>
      </c>
      <c r="R32" s="464">
        <f t="shared" si="7"/>
        <v>0.0053673925426105246</v>
      </c>
      <c r="S32" s="462">
        <v>24</v>
      </c>
      <c r="T32" s="465">
        <f>S32-U32</f>
        <v>18</v>
      </c>
      <c r="U32" s="464">
        <v>6</v>
      </c>
      <c r="V32" s="453">
        <f t="shared" si="8"/>
        <v>0.0002555937762915473</v>
      </c>
      <c r="W32" s="454">
        <f t="shared" si="8"/>
        <v>0.0003730338010071913</v>
      </c>
      <c r="X32" s="466">
        <f t="shared" si="8"/>
        <v>0.00013144634798229856</v>
      </c>
    </row>
    <row r="33" spans="1:24" ht="12.75">
      <c r="A33" s="76"/>
      <c r="B33" s="35" t="s">
        <v>76</v>
      </c>
      <c r="C33" s="36"/>
      <c r="D33" s="448">
        <v>92289</v>
      </c>
      <c r="E33" s="224">
        <v>47412</v>
      </c>
      <c r="F33" s="240">
        <v>44877</v>
      </c>
      <c r="G33" s="337">
        <v>38</v>
      </c>
      <c r="H33" s="224">
        <f>G33-I33</f>
        <v>20</v>
      </c>
      <c r="I33" s="240">
        <v>18</v>
      </c>
      <c r="J33" s="462">
        <f t="shared" si="6"/>
        <v>0.000411750046050992</v>
      </c>
      <c r="K33" s="463">
        <f t="shared" si="6"/>
        <v>0.0004218341348181895</v>
      </c>
      <c r="L33" s="464">
        <f t="shared" si="6"/>
        <v>0.00040109632996858076</v>
      </c>
      <c r="M33" s="462">
        <v>37</v>
      </c>
      <c r="N33" s="465">
        <f>M33-O33</f>
        <v>19</v>
      </c>
      <c r="O33" s="464">
        <v>18</v>
      </c>
      <c r="P33" s="462">
        <f t="shared" si="7"/>
        <v>0.0004009145185233343</v>
      </c>
      <c r="Q33" s="463">
        <f t="shared" si="7"/>
        <v>0.00040074242807728</v>
      </c>
      <c r="R33" s="464">
        <f t="shared" si="7"/>
        <v>0.00040109632996858076</v>
      </c>
      <c r="S33" s="462">
        <v>0.9999999999999991</v>
      </c>
      <c r="T33" s="465">
        <f>S33-U33</f>
        <v>0.9999999999999991</v>
      </c>
      <c r="U33" s="464">
        <v>0</v>
      </c>
      <c r="V33" s="453">
        <f t="shared" si="8"/>
        <v>1.0835527527657674E-05</v>
      </c>
      <c r="W33" s="454">
        <f t="shared" si="8"/>
        <v>2.1091706740909456E-05</v>
      </c>
      <c r="X33" s="466">
        <f t="shared" si="8"/>
        <v>0</v>
      </c>
    </row>
    <row r="34" spans="1:24" ht="13.5" thickBot="1">
      <c r="A34" s="77"/>
      <c r="B34" s="12" t="s">
        <v>77</v>
      </c>
      <c r="C34" s="13"/>
      <c r="D34" s="449">
        <v>90351</v>
      </c>
      <c r="E34" s="338">
        <v>46790</v>
      </c>
      <c r="F34" s="250">
        <v>43561</v>
      </c>
      <c r="G34" s="339">
        <v>4</v>
      </c>
      <c r="H34" s="338">
        <f>G34-I34</f>
        <v>2</v>
      </c>
      <c r="I34" s="250">
        <v>2</v>
      </c>
      <c r="J34" s="451">
        <f t="shared" si="6"/>
        <v>4.427178448495313E-05</v>
      </c>
      <c r="K34" s="467">
        <f t="shared" si="6"/>
        <v>4.2744176106005554E-05</v>
      </c>
      <c r="L34" s="475">
        <f t="shared" si="6"/>
        <v>4.591262826840523E-05</v>
      </c>
      <c r="M34" s="451">
        <v>4</v>
      </c>
      <c r="N34" s="469">
        <f>M34-O34</f>
        <v>2</v>
      </c>
      <c r="O34" s="468">
        <v>2</v>
      </c>
      <c r="P34" s="451">
        <f t="shared" si="7"/>
        <v>4.427178448495313E-05</v>
      </c>
      <c r="Q34" s="467">
        <f t="shared" si="7"/>
        <v>4.2744176106005554E-05</v>
      </c>
      <c r="R34" s="475">
        <f t="shared" si="7"/>
        <v>4.591262826840523E-05</v>
      </c>
      <c r="S34" s="451">
        <v>0</v>
      </c>
      <c r="T34" s="469">
        <f>S34-U34</f>
        <v>0</v>
      </c>
      <c r="U34" s="468">
        <v>0</v>
      </c>
      <c r="V34" s="470">
        <f t="shared" si="8"/>
        <v>0</v>
      </c>
      <c r="W34" s="471">
        <f t="shared" si="8"/>
        <v>0</v>
      </c>
      <c r="X34" s="472">
        <f t="shared" si="8"/>
        <v>0</v>
      </c>
    </row>
    <row r="35" spans="1:24" ht="26.25" customHeight="1">
      <c r="A35" s="575" t="s">
        <v>130</v>
      </c>
      <c r="B35" s="575"/>
      <c r="C35" s="575"/>
      <c r="D35" s="575"/>
      <c r="E35" s="575"/>
      <c r="F35" s="575"/>
      <c r="G35" s="575"/>
      <c r="H35" s="575"/>
      <c r="I35" s="575"/>
      <c r="J35" s="575"/>
      <c r="K35" s="575"/>
      <c r="L35" s="575"/>
      <c r="M35" s="575"/>
      <c r="N35" s="575"/>
      <c r="O35" s="575"/>
      <c r="P35" s="575"/>
      <c r="Q35" s="575"/>
      <c r="R35" s="575"/>
      <c r="S35" s="575"/>
      <c r="T35" s="575"/>
      <c r="U35" s="575"/>
      <c r="V35" s="575"/>
      <c r="W35" s="575"/>
      <c r="X35" s="575"/>
    </row>
    <row r="36" spans="2:24" s="441" customFormat="1" ht="12.75">
      <c r="B36" s="442"/>
      <c r="C36" s="442"/>
      <c r="D36" s="450"/>
      <c r="E36" s="450"/>
      <c r="F36" s="450"/>
      <c r="G36" s="443"/>
      <c r="H36" s="443"/>
      <c r="I36" s="443"/>
      <c r="J36" s="444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6"/>
      <c r="W36" s="446"/>
      <c r="X36" s="446"/>
    </row>
  </sheetData>
  <sheetProtection password="CB3F" sheet="1" objects="1" scenarios="1"/>
  <mergeCells count="92">
    <mergeCell ref="A13:X13"/>
    <mergeCell ref="R28:R29"/>
    <mergeCell ref="V28:V29"/>
    <mergeCell ref="W28:W29"/>
    <mergeCell ref="X28:X29"/>
    <mergeCell ref="K28:K29"/>
    <mergeCell ref="L28:L29"/>
    <mergeCell ref="E28:E29"/>
    <mergeCell ref="F28:F29"/>
    <mergeCell ref="G28:G29"/>
    <mergeCell ref="H28:H29"/>
    <mergeCell ref="I28:I29"/>
    <mergeCell ref="J28:J29"/>
    <mergeCell ref="V16:V17"/>
    <mergeCell ref="W16:W17"/>
    <mergeCell ref="X16:X17"/>
    <mergeCell ref="A27:C29"/>
    <mergeCell ref="D27:F27"/>
    <mergeCell ref="G27:I27"/>
    <mergeCell ref="J27:L27"/>
    <mergeCell ref="P27:R27"/>
    <mergeCell ref="V27:X27"/>
    <mergeCell ref="D28:D29"/>
    <mergeCell ref="H16:H17"/>
    <mergeCell ref="I16:I17"/>
    <mergeCell ref="J16:J17"/>
    <mergeCell ref="K16:K17"/>
    <mergeCell ref="L16:L17"/>
    <mergeCell ref="P16:P17"/>
    <mergeCell ref="A15:C17"/>
    <mergeCell ref="D15:F15"/>
    <mergeCell ref="G15:I15"/>
    <mergeCell ref="J15:L15"/>
    <mergeCell ref="P15:R15"/>
    <mergeCell ref="V15:X15"/>
    <mergeCell ref="D16:D17"/>
    <mergeCell ref="E16:E17"/>
    <mergeCell ref="F16:F17"/>
    <mergeCell ref="G16:G17"/>
    <mergeCell ref="P4:P5"/>
    <mergeCell ref="Q4:Q5"/>
    <mergeCell ref="R4:R5"/>
    <mergeCell ref="V4:V5"/>
    <mergeCell ref="W4:W5"/>
    <mergeCell ref="X4:X5"/>
    <mergeCell ref="P3:R3"/>
    <mergeCell ref="V3:X3"/>
    <mergeCell ref="D4:D5"/>
    <mergeCell ref="E4:E5"/>
    <mergeCell ref="F4:F5"/>
    <mergeCell ref="G4:G5"/>
    <mergeCell ref="H4:H5"/>
    <mergeCell ref="I4:I5"/>
    <mergeCell ref="J4:J5"/>
    <mergeCell ref="K4:K5"/>
    <mergeCell ref="N4:N5"/>
    <mergeCell ref="O4:O5"/>
    <mergeCell ref="A3:C5"/>
    <mergeCell ref="D3:F3"/>
    <mergeCell ref="G3:I3"/>
    <mergeCell ref="J3:L3"/>
    <mergeCell ref="L4:L5"/>
    <mergeCell ref="M15:O15"/>
    <mergeCell ref="M16:M17"/>
    <mergeCell ref="N16:N17"/>
    <mergeCell ref="O16:O17"/>
    <mergeCell ref="S3:U3"/>
    <mergeCell ref="S4:S5"/>
    <mergeCell ref="T4:T5"/>
    <mergeCell ref="U4:U5"/>
    <mergeCell ref="M3:O3"/>
    <mergeCell ref="M4:M5"/>
    <mergeCell ref="U16:U17"/>
    <mergeCell ref="M27:O27"/>
    <mergeCell ref="M28:M29"/>
    <mergeCell ref="N28:N29"/>
    <mergeCell ref="O28:O29"/>
    <mergeCell ref="Q16:Q17"/>
    <mergeCell ref="R16:R17"/>
    <mergeCell ref="P28:P29"/>
    <mergeCell ref="Q28:Q29"/>
    <mergeCell ref="A25:X25"/>
    <mergeCell ref="A11:X11"/>
    <mergeCell ref="A23:X23"/>
    <mergeCell ref="A35:X35"/>
    <mergeCell ref="S27:U27"/>
    <mergeCell ref="S28:S29"/>
    <mergeCell ref="T28:T29"/>
    <mergeCell ref="U28:U29"/>
    <mergeCell ref="S15:U15"/>
    <mergeCell ref="S16:S17"/>
    <mergeCell ref="T16:T17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0" r:id="rId1"/>
  <headerFooter alignWithMargins="0">
    <oddHeader>&amp;R&amp;"Arial Narrow,Obyčejné"&amp;8Ústav pro informace ve vzdělávání –  květen 2009
Divize statistických informací a analýz
&amp;"Arial Narrow,Tučné"Zápisy dětí do 1. ročníku základního vzdělávání&amp;"Arial Narrow,Obyčejné"
</oddHeader>
    <oddFooter>&amp;C&amp;"Arial Narrow,Tučné"&amp;9&amp;P/&amp;N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261" customWidth="1"/>
    <col min="2" max="2" width="2.28125" style="261" customWidth="1"/>
    <col min="3" max="3" width="22.8515625" style="261" customWidth="1"/>
    <col min="4" max="4" width="0.85546875" style="261" customWidth="1"/>
    <col min="5" max="16" width="6.7109375" style="261" customWidth="1"/>
    <col min="17" max="16384" width="9.140625" style="261" customWidth="1"/>
  </cols>
  <sheetData>
    <row r="1" ht="12.75">
      <c r="A1" s="260" t="s">
        <v>12</v>
      </c>
    </row>
    <row r="2" ht="14.25" thickBot="1">
      <c r="A2" s="436" t="s">
        <v>121</v>
      </c>
    </row>
    <row r="3" spans="1:16" ht="12.75">
      <c r="A3" s="491"/>
      <c r="B3" s="492"/>
      <c r="C3" s="492"/>
      <c r="D3" s="493"/>
      <c r="E3" s="515" t="s">
        <v>54</v>
      </c>
      <c r="F3" s="478"/>
      <c r="G3" s="510" t="s">
        <v>6</v>
      </c>
      <c r="H3" s="511"/>
      <c r="I3" s="511"/>
      <c r="J3" s="511"/>
      <c r="K3" s="511"/>
      <c r="L3" s="512"/>
      <c r="M3" s="477" t="s">
        <v>105</v>
      </c>
      <c r="N3" s="478"/>
      <c r="O3" s="606" t="s">
        <v>56</v>
      </c>
      <c r="P3" s="488"/>
    </row>
    <row r="4" spans="1:16" ht="27" customHeight="1">
      <c r="A4" s="494"/>
      <c r="B4" s="495"/>
      <c r="C4" s="495"/>
      <c r="D4" s="496"/>
      <c r="E4" s="516"/>
      <c r="F4" s="480"/>
      <c r="G4" s="509" t="s">
        <v>57</v>
      </c>
      <c r="H4" s="504"/>
      <c r="I4" s="509" t="s">
        <v>7</v>
      </c>
      <c r="J4" s="505"/>
      <c r="K4" s="504" t="s">
        <v>8</v>
      </c>
      <c r="L4" s="505"/>
      <c r="M4" s="479"/>
      <c r="N4" s="480"/>
      <c r="O4" s="489"/>
      <c r="P4" s="490"/>
    </row>
    <row r="5" spans="1:16" ht="12.75" customHeight="1">
      <c r="A5" s="494"/>
      <c r="B5" s="495"/>
      <c r="C5" s="495"/>
      <c r="D5" s="496"/>
      <c r="E5" s="506" t="s">
        <v>57</v>
      </c>
      <c r="F5" s="485" t="s">
        <v>58</v>
      </c>
      <c r="G5" s="500" t="s">
        <v>57</v>
      </c>
      <c r="H5" s="502" t="s">
        <v>58</v>
      </c>
      <c r="I5" s="500" t="s">
        <v>57</v>
      </c>
      <c r="J5" s="485" t="s">
        <v>58</v>
      </c>
      <c r="K5" s="513" t="s">
        <v>57</v>
      </c>
      <c r="L5" s="485" t="s">
        <v>58</v>
      </c>
      <c r="M5" s="481" t="s">
        <v>57</v>
      </c>
      <c r="N5" s="485" t="s">
        <v>58</v>
      </c>
      <c r="O5" s="481" t="s">
        <v>57</v>
      </c>
      <c r="P5" s="483" t="s">
        <v>58</v>
      </c>
    </row>
    <row r="6" spans="1:21" ht="13.5" thickBot="1">
      <c r="A6" s="497"/>
      <c r="B6" s="498"/>
      <c r="C6" s="498"/>
      <c r="D6" s="499"/>
      <c r="E6" s="507"/>
      <c r="F6" s="508"/>
      <c r="G6" s="501"/>
      <c r="H6" s="503"/>
      <c r="I6" s="501"/>
      <c r="J6" s="508"/>
      <c r="K6" s="514"/>
      <c r="L6" s="508"/>
      <c r="M6" s="482"/>
      <c r="N6" s="486"/>
      <c r="O6" s="482"/>
      <c r="P6" s="484"/>
      <c r="S6" s="342"/>
      <c r="U6" s="342"/>
    </row>
    <row r="7" spans="1:22" ht="13.5" thickTop="1">
      <c r="A7" s="262"/>
      <c r="B7" s="263" t="s">
        <v>59</v>
      </c>
      <c r="C7" s="264"/>
      <c r="D7" s="265"/>
      <c r="E7" s="266">
        <f>SUM(E8:E17)</f>
        <v>118900</v>
      </c>
      <c r="F7" s="267">
        <f>SUM(F8:F17)</f>
        <v>54645.000000000146</v>
      </c>
      <c r="G7" s="268">
        <f>I7+K7</f>
        <v>101706.0000000002</v>
      </c>
      <c r="H7" s="269">
        <f>J7+L7</f>
        <v>48792</v>
      </c>
      <c r="I7" s="268">
        <f aca="true" t="shared" si="0" ref="I7:P7">SUM(I8:I17)</f>
        <v>99702.0000000002</v>
      </c>
      <c r="J7" s="267">
        <f t="shared" si="0"/>
        <v>47899</v>
      </c>
      <c r="K7" s="270">
        <f t="shared" si="0"/>
        <v>2004</v>
      </c>
      <c r="L7" s="267">
        <f t="shared" si="0"/>
        <v>892.9999999999992</v>
      </c>
      <c r="M7" s="268">
        <f t="shared" si="0"/>
        <v>17180</v>
      </c>
      <c r="N7" s="267">
        <f t="shared" si="0"/>
        <v>5848.000000000013</v>
      </c>
      <c r="O7" s="268">
        <f t="shared" si="0"/>
        <v>13.999999999999995</v>
      </c>
      <c r="P7" s="271">
        <f t="shared" si="0"/>
        <v>5</v>
      </c>
      <c r="R7" s="342"/>
      <c r="S7" s="342"/>
      <c r="V7" s="342"/>
    </row>
    <row r="8" spans="1:23" ht="12.75">
      <c r="A8" s="272"/>
      <c r="B8" s="607" t="s">
        <v>60</v>
      </c>
      <c r="C8" s="273" t="s">
        <v>13</v>
      </c>
      <c r="D8" s="274"/>
      <c r="E8" s="275">
        <v>115497</v>
      </c>
      <c r="F8" s="276">
        <v>53481.000000000146</v>
      </c>
      <c r="G8" s="277">
        <f aca="true" t="shared" si="1" ref="G8:G17">I8+K8</f>
        <v>99276.0000000002</v>
      </c>
      <c r="H8" s="278">
        <f aca="true" t="shared" si="2" ref="H8:H17">J8+L8</f>
        <v>47967</v>
      </c>
      <c r="I8" s="277">
        <v>97359.0000000002</v>
      </c>
      <c r="J8" s="276">
        <v>47097</v>
      </c>
      <c r="K8" s="279">
        <v>1917</v>
      </c>
      <c r="L8" s="276">
        <v>869.9999999999992</v>
      </c>
      <c r="M8" s="280">
        <v>16221</v>
      </c>
      <c r="N8" s="281">
        <v>5514.000000000013</v>
      </c>
      <c r="O8" s="277" t="s">
        <v>102</v>
      </c>
      <c r="P8" s="282" t="s">
        <v>102</v>
      </c>
      <c r="R8" s="342"/>
      <c r="S8" s="342"/>
      <c r="T8" s="342"/>
      <c r="V8" s="342"/>
      <c r="W8" s="342"/>
    </row>
    <row r="9" spans="1:23" ht="12.75">
      <c r="A9" s="283"/>
      <c r="B9" s="608"/>
      <c r="C9" s="284" t="s">
        <v>14</v>
      </c>
      <c r="D9" s="285"/>
      <c r="E9" s="286">
        <v>531</v>
      </c>
      <c r="F9" s="287">
        <v>199</v>
      </c>
      <c r="G9" s="288">
        <f t="shared" si="1"/>
        <v>389</v>
      </c>
      <c r="H9" s="289">
        <f t="shared" si="2"/>
        <v>142</v>
      </c>
      <c r="I9" s="288">
        <v>373</v>
      </c>
      <c r="J9" s="287">
        <v>136</v>
      </c>
      <c r="K9" s="290">
        <v>16</v>
      </c>
      <c r="L9" s="287">
        <v>6.00000000000001</v>
      </c>
      <c r="M9" s="288">
        <v>140</v>
      </c>
      <c r="N9" s="287">
        <v>57</v>
      </c>
      <c r="O9" s="288">
        <v>2</v>
      </c>
      <c r="P9" s="291">
        <v>0</v>
      </c>
      <c r="Q9" s="342"/>
      <c r="R9" s="342"/>
      <c r="S9" s="342"/>
      <c r="T9" s="342"/>
      <c r="U9" s="342"/>
      <c r="V9" s="342"/>
      <c r="W9" s="342"/>
    </row>
    <row r="10" spans="1:21" ht="12.75">
      <c r="A10" s="283"/>
      <c r="B10" s="608"/>
      <c r="C10" s="284" t="s">
        <v>15</v>
      </c>
      <c r="D10" s="285"/>
      <c r="E10" s="286">
        <v>126</v>
      </c>
      <c r="F10" s="287">
        <v>62</v>
      </c>
      <c r="G10" s="288">
        <f t="shared" si="1"/>
        <v>90.00000000000013</v>
      </c>
      <c r="H10" s="289">
        <f t="shared" si="2"/>
        <v>42.00000000000011</v>
      </c>
      <c r="I10" s="288">
        <v>89.00000000000013</v>
      </c>
      <c r="J10" s="287">
        <v>42.00000000000011</v>
      </c>
      <c r="K10" s="290">
        <v>1</v>
      </c>
      <c r="L10" s="289">
        <v>0</v>
      </c>
      <c r="M10" s="288">
        <v>36</v>
      </c>
      <c r="N10" s="287">
        <v>20</v>
      </c>
      <c r="O10" s="288">
        <v>0</v>
      </c>
      <c r="P10" s="291">
        <v>0</v>
      </c>
      <c r="Q10" s="342"/>
      <c r="R10" s="342"/>
      <c r="S10" s="342"/>
      <c r="T10" s="342"/>
      <c r="U10" s="342"/>
    </row>
    <row r="11" spans="1:21" ht="12.75">
      <c r="A11" s="283"/>
      <c r="B11" s="608"/>
      <c r="C11" s="284" t="s">
        <v>16</v>
      </c>
      <c r="D11" s="285"/>
      <c r="E11" s="286">
        <v>88.00000000000024</v>
      </c>
      <c r="F11" s="287">
        <v>40</v>
      </c>
      <c r="G11" s="288">
        <f t="shared" si="1"/>
        <v>69.99999999999993</v>
      </c>
      <c r="H11" s="289">
        <f t="shared" si="2"/>
        <v>34</v>
      </c>
      <c r="I11" s="288">
        <v>69.99999999999993</v>
      </c>
      <c r="J11" s="287">
        <v>34</v>
      </c>
      <c r="K11" s="290">
        <v>0</v>
      </c>
      <c r="L11" s="287">
        <v>0</v>
      </c>
      <c r="M11" s="288">
        <v>18</v>
      </c>
      <c r="N11" s="287">
        <v>6</v>
      </c>
      <c r="O11" s="288">
        <v>0</v>
      </c>
      <c r="P11" s="291">
        <v>0</v>
      </c>
      <c r="Q11" s="342"/>
      <c r="R11" s="342"/>
      <c r="S11" s="342"/>
      <c r="T11" s="342"/>
      <c r="U11" s="342"/>
    </row>
    <row r="12" spans="1:21" ht="12.75">
      <c r="A12" s="283"/>
      <c r="B12" s="608"/>
      <c r="C12" s="284" t="s">
        <v>17</v>
      </c>
      <c r="D12" s="285"/>
      <c r="E12" s="286">
        <v>1389</v>
      </c>
      <c r="F12" s="287">
        <v>450</v>
      </c>
      <c r="G12" s="288">
        <f t="shared" si="1"/>
        <v>1037</v>
      </c>
      <c r="H12" s="289">
        <f t="shared" si="2"/>
        <v>330</v>
      </c>
      <c r="I12" s="288">
        <v>1005</v>
      </c>
      <c r="J12" s="287">
        <v>323</v>
      </c>
      <c r="K12" s="290">
        <v>31.999999999999947</v>
      </c>
      <c r="L12" s="287">
        <v>7</v>
      </c>
      <c r="M12" s="288">
        <v>352.0000000000009</v>
      </c>
      <c r="N12" s="287">
        <v>120</v>
      </c>
      <c r="O12" s="288">
        <v>0</v>
      </c>
      <c r="P12" s="291">
        <v>0</v>
      </c>
      <c r="Q12" s="342"/>
      <c r="R12" s="342"/>
      <c r="S12" s="342"/>
      <c r="T12" s="342"/>
      <c r="U12" s="342"/>
    </row>
    <row r="13" spans="1:21" ht="12.75">
      <c r="A13" s="283"/>
      <c r="B13" s="608"/>
      <c r="C13" s="284" t="s">
        <v>18</v>
      </c>
      <c r="D13" s="285"/>
      <c r="E13" s="286">
        <v>176</v>
      </c>
      <c r="F13" s="287">
        <v>76</v>
      </c>
      <c r="G13" s="288">
        <f t="shared" si="1"/>
        <v>135</v>
      </c>
      <c r="H13" s="289">
        <f t="shared" si="2"/>
        <v>60.999999999999936</v>
      </c>
      <c r="I13" s="288">
        <v>133</v>
      </c>
      <c r="J13" s="287">
        <v>59.999999999999936</v>
      </c>
      <c r="K13" s="290">
        <v>2</v>
      </c>
      <c r="L13" s="287">
        <v>0.999999999999999</v>
      </c>
      <c r="M13" s="288">
        <v>41</v>
      </c>
      <c r="N13" s="287">
        <v>15</v>
      </c>
      <c r="O13" s="288">
        <v>0</v>
      </c>
      <c r="P13" s="291">
        <v>0</v>
      </c>
      <c r="Q13" s="342"/>
      <c r="R13" s="342"/>
      <c r="S13" s="342"/>
      <c r="T13" s="342"/>
      <c r="U13" s="342"/>
    </row>
    <row r="14" spans="1:21" ht="12.75">
      <c r="A14" s="283"/>
      <c r="B14" s="608"/>
      <c r="C14" s="284" t="s">
        <v>19</v>
      </c>
      <c r="D14" s="285"/>
      <c r="E14" s="286">
        <v>515.0000000000006</v>
      </c>
      <c r="F14" s="287">
        <v>195</v>
      </c>
      <c r="G14" s="288">
        <f t="shared" si="1"/>
        <v>320</v>
      </c>
      <c r="H14" s="289">
        <f t="shared" si="2"/>
        <v>121</v>
      </c>
      <c r="I14" s="288">
        <v>307</v>
      </c>
      <c r="J14" s="287">
        <v>118</v>
      </c>
      <c r="K14" s="290">
        <v>13</v>
      </c>
      <c r="L14" s="287">
        <v>3</v>
      </c>
      <c r="M14" s="288">
        <v>186</v>
      </c>
      <c r="N14" s="287">
        <v>69</v>
      </c>
      <c r="O14" s="288">
        <v>8.999999999999995</v>
      </c>
      <c r="P14" s="291">
        <v>5</v>
      </c>
      <c r="Q14" s="342"/>
      <c r="R14" s="342"/>
      <c r="S14" s="342"/>
      <c r="T14" s="342"/>
      <c r="U14" s="342"/>
    </row>
    <row r="15" spans="1:21" ht="12.75">
      <c r="A15" s="283"/>
      <c r="B15" s="608"/>
      <c r="C15" s="284" t="s">
        <v>20</v>
      </c>
      <c r="D15" s="285"/>
      <c r="E15" s="286">
        <v>180</v>
      </c>
      <c r="F15" s="287">
        <v>68.00000000000006</v>
      </c>
      <c r="G15" s="288">
        <f t="shared" si="1"/>
        <v>104</v>
      </c>
      <c r="H15" s="289">
        <f t="shared" si="2"/>
        <v>44.00000000000008</v>
      </c>
      <c r="I15" s="288">
        <v>102</v>
      </c>
      <c r="J15" s="287">
        <v>42.00000000000008</v>
      </c>
      <c r="K15" s="290">
        <v>2</v>
      </c>
      <c r="L15" s="287">
        <v>2</v>
      </c>
      <c r="M15" s="288">
        <v>76.00000000000024</v>
      </c>
      <c r="N15" s="287">
        <v>24</v>
      </c>
      <c r="O15" s="288">
        <v>0</v>
      </c>
      <c r="P15" s="291">
        <v>0</v>
      </c>
      <c r="Q15" s="342"/>
      <c r="R15" s="342"/>
      <c r="S15" s="342"/>
      <c r="T15" s="342"/>
      <c r="U15" s="342"/>
    </row>
    <row r="16" spans="1:21" ht="12.75">
      <c r="A16" s="283"/>
      <c r="B16" s="608"/>
      <c r="C16" s="284" t="s">
        <v>21</v>
      </c>
      <c r="D16" s="285"/>
      <c r="E16" s="286">
        <v>112</v>
      </c>
      <c r="F16" s="287">
        <v>20</v>
      </c>
      <c r="G16" s="288">
        <f t="shared" si="1"/>
        <v>84.99999999999964</v>
      </c>
      <c r="H16" s="289">
        <f t="shared" si="2"/>
        <v>15</v>
      </c>
      <c r="I16" s="288">
        <v>79.99999999999964</v>
      </c>
      <c r="J16" s="287">
        <v>15</v>
      </c>
      <c r="K16" s="290">
        <v>5</v>
      </c>
      <c r="L16" s="289">
        <v>0</v>
      </c>
      <c r="M16" s="288">
        <v>27</v>
      </c>
      <c r="N16" s="287">
        <v>5.000000000000006</v>
      </c>
      <c r="O16" s="288">
        <v>0</v>
      </c>
      <c r="P16" s="291">
        <v>0</v>
      </c>
      <c r="Q16" s="342"/>
      <c r="R16" s="342"/>
      <c r="S16" s="342"/>
      <c r="T16" s="342"/>
      <c r="U16" s="342"/>
    </row>
    <row r="17" spans="1:21" ht="13.5" thickBot="1">
      <c r="A17" s="292"/>
      <c r="B17" s="609"/>
      <c r="C17" s="293" t="s">
        <v>22</v>
      </c>
      <c r="D17" s="294"/>
      <c r="E17" s="295">
        <v>286</v>
      </c>
      <c r="F17" s="296">
        <v>54</v>
      </c>
      <c r="G17" s="297">
        <f t="shared" si="1"/>
        <v>200</v>
      </c>
      <c r="H17" s="298">
        <f t="shared" si="2"/>
        <v>36</v>
      </c>
      <c r="I17" s="297">
        <v>184</v>
      </c>
      <c r="J17" s="296">
        <v>32</v>
      </c>
      <c r="K17" s="299">
        <v>16</v>
      </c>
      <c r="L17" s="296">
        <v>4</v>
      </c>
      <c r="M17" s="297">
        <v>82.99999999999987</v>
      </c>
      <c r="N17" s="296">
        <v>18</v>
      </c>
      <c r="O17" s="297">
        <v>3</v>
      </c>
      <c r="P17" s="300">
        <v>0</v>
      </c>
      <c r="Q17" s="342"/>
      <c r="R17" s="342"/>
      <c r="S17" s="342"/>
      <c r="T17" s="342"/>
      <c r="U17" s="342"/>
    </row>
    <row r="18" spans="17:21" ht="12.75">
      <c r="Q18" s="342"/>
      <c r="R18" s="342"/>
      <c r="S18" s="342"/>
      <c r="T18" s="342"/>
      <c r="U18" s="342"/>
    </row>
    <row r="19" ht="12.75">
      <c r="A19" s="260" t="s">
        <v>23</v>
      </c>
    </row>
    <row r="20" spans="1:20" ht="14.25" thickBot="1">
      <c r="A20" s="436" t="s">
        <v>121</v>
      </c>
      <c r="T20" s="342"/>
    </row>
    <row r="21" spans="1:16" ht="12.75" customHeight="1">
      <c r="A21" s="491"/>
      <c r="B21" s="492"/>
      <c r="C21" s="492"/>
      <c r="D21" s="493"/>
      <c r="E21" s="515" t="s">
        <v>54</v>
      </c>
      <c r="F21" s="478"/>
      <c r="G21" s="510" t="s">
        <v>6</v>
      </c>
      <c r="H21" s="511"/>
      <c r="I21" s="511"/>
      <c r="J21" s="511"/>
      <c r="K21" s="511"/>
      <c r="L21" s="512"/>
      <c r="M21" s="477" t="s">
        <v>105</v>
      </c>
      <c r="N21" s="478"/>
      <c r="O21" s="487" t="s">
        <v>56</v>
      </c>
      <c r="P21" s="488"/>
    </row>
    <row r="22" spans="1:16" ht="27.75" customHeight="1">
      <c r="A22" s="494"/>
      <c r="B22" s="495"/>
      <c r="C22" s="495"/>
      <c r="D22" s="496"/>
      <c r="E22" s="516"/>
      <c r="F22" s="480"/>
      <c r="G22" s="509" t="s">
        <v>57</v>
      </c>
      <c r="H22" s="504"/>
      <c r="I22" s="509" t="s">
        <v>7</v>
      </c>
      <c r="J22" s="505"/>
      <c r="K22" s="504" t="s">
        <v>8</v>
      </c>
      <c r="L22" s="505"/>
      <c r="M22" s="479"/>
      <c r="N22" s="480"/>
      <c r="O22" s="489"/>
      <c r="P22" s="490"/>
    </row>
    <row r="23" spans="1:16" ht="12.75" customHeight="1">
      <c r="A23" s="494"/>
      <c r="B23" s="495"/>
      <c r="C23" s="495"/>
      <c r="D23" s="496"/>
      <c r="E23" s="506" t="s">
        <v>57</v>
      </c>
      <c r="F23" s="485" t="s">
        <v>58</v>
      </c>
      <c r="G23" s="500" t="s">
        <v>57</v>
      </c>
      <c r="H23" s="502" t="s">
        <v>58</v>
      </c>
      <c r="I23" s="500" t="s">
        <v>57</v>
      </c>
      <c r="J23" s="485" t="s">
        <v>58</v>
      </c>
      <c r="K23" s="513" t="s">
        <v>57</v>
      </c>
      <c r="L23" s="485" t="s">
        <v>58</v>
      </c>
      <c r="M23" s="481" t="s">
        <v>57</v>
      </c>
      <c r="N23" s="485" t="s">
        <v>58</v>
      </c>
      <c r="O23" s="481" t="s">
        <v>57</v>
      </c>
      <c r="P23" s="483" t="s">
        <v>58</v>
      </c>
    </row>
    <row r="24" spans="1:22" ht="13.5" thickBot="1">
      <c r="A24" s="497"/>
      <c r="B24" s="498"/>
      <c r="C24" s="498"/>
      <c r="D24" s="499"/>
      <c r="E24" s="507"/>
      <c r="F24" s="508"/>
      <c r="G24" s="501"/>
      <c r="H24" s="503"/>
      <c r="I24" s="501"/>
      <c r="J24" s="508"/>
      <c r="K24" s="514"/>
      <c r="L24" s="508"/>
      <c r="M24" s="482"/>
      <c r="N24" s="486"/>
      <c r="O24" s="482"/>
      <c r="P24" s="484"/>
      <c r="S24" s="342"/>
      <c r="U24" s="342"/>
      <c r="V24" s="342"/>
    </row>
    <row r="25" spans="1:16" ht="13.5" thickTop="1">
      <c r="A25" s="262"/>
      <c r="B25" s="263" t="s">
        <v>59</v>
      </c>
      <c r="C25" s="264"/>
      <c r="D25" s="265"/>
      <c r="E25" s="266">
        <f>SUM(E26:E35)</f>
        <v>117374</v>
      </c>
      <c r="F25" s="267">
        <f>SUM(F26:F35)</f>
        <v>54092.00000000009</v>
      </c>
      <c r="G25" s="268">
        <f>I25+K25</f>
        <v>100573</v>
      </c>
      <c r="H25" s="269">
        <f>J25+L25</f>
        <v>48395.000000000124</v>
      </c>
      <c r="I25" s="268">
        <f aca="true" t="shared" si="3" ref="I25:P25">SUM(I26:I35)</f>
        <v>98620</v>
      </c>
      <c r="J25" s="267">
        <f t="shared" si="3"/>
        <v>47517.000000000124</v>
      </c>
      <c r="K25" s="270">
        <f t="shared" si="3"/>
        <v>1953</v>
      </c>
      <c r="L25" s="267">
        <f t="shared" si="3"/>
        <v>878</v>
      </c>
      <c r="M25" s="268">
        <f t="shared" si="3"/>
        <v>16796</v>
      </c>
      <c r="N25" s="267">
        <f t="shared" si="3"/>
        <v>5696</v>
      </c>
      <c r="O25" s="268">
        <f t="shared" si="3"/>
        <v>5</v>
      </c>
      <c r="P25" s="271">
        <f t="shared" si="3"/>
        <v>1</v>
      </c>
    </row>
    <row r="26" spans="1:20" ht="12.75">
      <c r="A26" s="272"/>
      <c r="B26" s="607" t="s">
        <v>60</v>
      </c>
      <c r="C26" s="273" t="s">
        <v>13</v>
      </c>
      <c r="D26" s="274"/>
      <c r="E26" s="275">
        <v>115379</v>
      </c>
      <c r="F26" s="276">
        <v>53430.00000000009</v>
      </c>
      <c r="G26" s="277">
        <f aca="true" t="shared" si="4" ref="G26:G35">I26+K26</f>
        <v>99175</v>
      </c>
      <c r="H26" s="278">
        <f aca="true" t="shared" si="5" ref="H26:H35">J26+L26</f>
        <v>47925.000000000124</v>
      </c>
      <c r="I26" s="277">
        <v>97269</v>
      </c>
      <c r="J26" s="276">
        <v>47058.000000000124</v>
      </c>
      <c r="K26" s="279">
        <v>1906</v>
      </c>
      <c r="L26" s="276">
        <v>867</v>
      </c>
      <c r="M26" s="280">
        <v>16204</v>
      </c>
      <c r="N26" s="281">
        <v>5505</v>
      </c>
      <c r="O26" s="277" t="s">
        <v>102</v>
      </c>
      <c r="P26" s="282" t="s">
        <v>102</v>
      </c>
      <c r="R26" s="342"/>
      <c r="S26" s="342"/>
      <c r="T26" s="342"/>
    </row>
    <row r="27" spans="1:19" ht="12.75">
      <c r="A27" s="283"/>
      <c r="B27" s="610"/>
      <c r="C27" s="284" t="s">
        <v>14</v>
      </c>
      <c r="D27" s="285"/>
      <c r="E27" s="286">
        <v>108</v>
      </c>
      <c r="F27" s="287">
        <v>37.00000000000006</v>
      </c>
      <c r="G27" s="288">
        <f t="shared" si="4"/>
        <v>67.99999999999967</v>
      </c>
      <c r="H27" s="289">
        <f t="shared" si="5"/>
        <v>23.00000000000001</v>
      </c>
      <c r="I27" s="288">
        <v>59.99999999999967</v>
      </c>
      <c r="J27" s="287">
        <v>20</v>
      </c>
      <c r="K27" s="290">
        <v>8</v>
      </c>
      <c r="L27" s="287">
        <v>3.0000000000000098</v>
      </c>
      <c r="M27" s="288">
        <v>39.000000000000135</v>
      </c>
      <c r="N27" s="287">
        <v>14</v>
      </c>
      <c r="O27" s="288">
        <v>1</v>
      </c>
      <c r="P27" s="291">
        <v>0</v>
      </c>
      <c r="S27" s="342"/>
    </row>
    <row r="28" spans="1:20" ht="12.75">
      <c r="A28" s="283"/>
      <c r="B28" s="610"/>
      <c r="C28" s="284" t="s">
        <v>15</v>
      </c>
      <c r="D28" s="285"/>
      <c r="E28" s="286">
        <v>61</v>
      </c>
      <c r="F28" s="287">
        <v>31</v>
      </c>
      <c r="G28" s="288">
        <f t="shared" si="4"/>
        <v>41.0000000000001</v>
      </c>
      <c r="H28" s="289">
        <f t="shared" si="5"/>
        <v>21.000000000000057</v>
      </c>
      <c r="I28" s="288">
        <v>40.00000000000009</v>
      </c>
      <c r="J28" s="287">
        <v>21.000000000000057</v>
      </c>
      <c r="K28" s="290">
        <v>1.0000000000000053</v>
      </c>
      <c r="L28" s="289">
        <v>0</v>
      </c>
      <c r="M28" s="288">
        <v>20</v>
      </c>
      <c r="N28" s="287">
        <v>10</v>
      </c>
      <c r="O28" s="288">
        <v>0</v>
      </c>
      <c r="P28" s="291">
        <v>0</v>
      </c>
      <c r="T28" s="342"/>
    </row>
    <row r="29" spans="1:16" ht="12.75">
      <c r="A29" s="283"/>
      <c r="B29" s="610"/>
      <c r="C29" s="284" t="s">
        <v>16</v>
      </c>
      <c r="D29" s="285"/>
      <c r="E29" s="286">
        <v>62.000000000000135</v>
      </c>
      <c r="F29" s="287">
        <v>26</v>
      </c>
      <c r="G29" s="288">
        <f t="shared" si="4"/>
        <v>49.99999999999991</v>
      </c>
      <c r="H29" s="289">
        <f t="shared" si="5"/>
        <v>23</v>
      </c>
      <c r="I29" s="288">
        <v>49.99999999999991</v>
      </c>
      <c r="J29" s="287">
        <v>23</v>
      </c>
      <c r="K29" s="290">
        <v>0</v>
      </c>
      <c r="L29" s="287">
        <v>0</v>
      </c>
      <c r="M29" s="288">
        <v>12</v>
      </c>
      <c r="N29" s="287">
        <v>3.0000000000000058</v>
      </c>
      <c r="O29" s="288">
        <v>0</v>
      </c>
      <c r="P29" s="291">
        <v>0</v>
      </c>
    </row>
    <row r="30" spans="1:20" ht="12.75">
      <c r="A30" s="283"/>
      <c r="B30" s="610"/>
      <c r="C30" s="284" t="s">
        <v>17</v>
      </c>
      <c r="D30" s="285"/>
      <c r="E30" s="286">
        <v>1090</v>
      </c>
      <c r="F30" s="287">
        <v>362</v>
      </c>
      <c r="G30" s="288">
        <f t="shared" si="4"/>
        <v>820.9999999999981</v>
      </c>
      <c r="H30" s="289">
        <f t="shared" si="5"/>
        <v>271.9999999999995</v>
      </c>
      <c r="I30" s="288">
        <v>804.9999999999981</v>
      </c>
      <c r="J30" s="287">
        <v>267.9999999999995</v>
      </c>
      <c r="K30" s="290">
        <v>16</v>
      </c>
      <c r="L30" s="287">
        <v>4.000000000000006</v>
      </c>
      <c r="M30" s="288">
        <v>269.0000000000005</v>
      </c>
      <c r="N30" s="287">
        <v>89.99999999999986</v>
      </c>
      <c r="O30" s="288">
        <v>0</v>
      </c>
      <c r="P30" s="291">
        <v>0</v>
      </c>
      <c r="T30" s="342"/>
    </row>
    <row r="31" spans="1:16" ht="12.75">
      <c r="A31" s="283"/>
      <c r="B31" s="610"/>
      <c r="C31" s="284" t="s">
        <v>18</v>
      </c>
      <c r="D31" s="285"/>
      <c r="E31" s="286">
        <v>133</v>
      </c>
      <c r="F31" s="287">
        <v>61.9999999999999</v>
      </c>
      <c r="G31" s="288">
        <f t="shared" si="4"/>
        <v>97</v>
      </c>
      <c r="H31" s="289">
        <f t="shared" si="5"/>
        <v>48</v>
      </c>
      <c r="I31" s="288">
        <v>95</v>
      </c>
      <c r="J31" s="287">
        <v>47</v>
      </c>
      <c r="K31" s="290">
        <v>2.000000000000006</v>
      </c>
      <c r="L31" s="287">
        <v>1</v>
      </c>
      <c r="M31" s="288">
        <v>36.00000000000006</v>
      </c>
      <c r="N31" s="287">
        <v>14</v>
      </c>
      <c r="O31" s="288">
        <v>0</v>
      </c>
      <c r="P31" s="291">
        <v>0</v>
      </c>
    </row>
    <row r="32" spans="1:16" ht="12.75">
      <c r="A32" s="283"/>
      <c r="B32" s="610"/>
      <c r="C32" s="284" t="s">
        <v>19</v>
      </c>
      <c r="D32" s="285"/>
      <c r="E32" s="286">
        <v>162</v>
      </c>
      <c r="F32" s="287">
        <v>58</v>
      </c>
      <c r="G32" s="288">
        <f t="shared" si="4"/>
        <v>77.00000000000009</v>
      </c>
      <c r="H32" s="289">
        <f t="shared" si="5"/>
        <v>31</v>
      </c>
      <c r="I32" s="288">
        <v>74.00000000000009</v>
      </c>
      <c r="J32" s="287">
        <v>31</v>
      </c>
      <c r="K32" s="290">
        <v>3.0000000000000058</v>
      </c>
      <c r="L32" s="287">
        <v>0</v>
      </c>
      <c r="M32" s="288">
        <v>83.00000000000023</v>
      </c>
      <c r="N32" s="287">
        <v>26</v>
      </c>
      <c r="O32" s="288">
        <v>2</v>
      </c>
      <c r="P32" s="291">
        <v>1</v>
      </c>
    </row>
    <row r="33" spans="1:16" ht="12.75">
      <c r="A33" s="283"/>
      <c r="B33" s="610"/>
      <c r="C33" s="284" t="s">
        <v>20</v>
      </c>
      <c r="D33" s="285"/>
      <c r="E33" s="286">
        <v>137</v>
      </c>
      <c r="F33" s="287">
        <v>49.00000000000009</v>
      </c>
      <c r="G33" s="288">
        <f t="shared" si="4"/>
        <v>66.0000000000002</v>
      </c>
      <c r="H33" s="289">
        <f t="shared" si="5"/>
        <v>28.000000000000064</v>
      </c>
      <c r="I33" s="288">
        <v>65.0000000000002</v>
      </c>
      <c r="J33" s="287">
        <v>27.000000000000057</v>
      </c>
      <c r="K33" s="290">
        <v>1.0000000000000053</v>
      </c>
      <c r="L33" s="287">
        <v>1.0000000000000053</v>
      </c>
      <c r="M33" s="288">
        <v>71.00000000000011</v>
      </c>
      <c r="N33" s="287">
        <v>21</v>
      </c>
      <c r="O33" s="288">
        <v>0</v>
      </c>
      <c r="P33" s="291">
        <v>0</v>
      </c>
    </row>
    <row r="34" spans="1:16" ht="12.75">
      <c r="A34" s="283"/>
      <c r="B34" s="610"/>
      <c r="C34" s="284" t="s">
        <v>21</v>
      </c>
      <c r="D34" s="285"/>
      <c r="E34" s="286">
        <v>90.00000000000013</v>
      </c>
      <c r="F34" s="287">
        <v>14</v>
      </c>
      <c r="G34" s="288">
        <f t="shared" si="4"/>
        <v>64.99999999999979</v>
      </c>
      <c r="H34" s="289">
        <f t="shared" si="5"/>
        <v>10</v>
      </c>
      <c r="I34" s="288">
        <v>60.99999999999979</v>
      </c>
      <c r="J34" s="287">
        <v>10</v>
      </c>
      <c r="K34" s="290">
        <v>4</v>
      </c>
      <c r="L34" s="287">
        <v>0</v>
      </c>
      <c r="M34" s="288">
        <v>25</v>
      </c>
      <c r="N34" s="287">
        <v>4.000000000000006</v>
      </c>
      <c r="O34" s="288">
        <v>0</v>
      </c>
      <c r="P34" s="291">
        <v>0</v>
      </c>
    </row>
    <row r="35" spans="1:16" ht="13.5" customHeight="1" thickBot="1">
      <c r="A35" s="292"/>
      <c r="B35" s="611"/>
      <c r="C35" s="293" t="s">
        <v>22</v>
      </c>
      <c r="D35" s="294"/>
      <c r="E35" s="295">
        <v>152</v>
      </c>
      <c r="F35" s="296">
        <v>23.00000000000005</v>
      </c>
      <c r="G35" s="297">
        <f t="shared" si="4"/>
        <v>113</v>
      </c>
      <c r="H35" s="298">
        <f t="shared" si="5"/>
        <v>14.000000000000005</v>
      </c>
      <c r="I35" s="297">
        <v>101</v>
      </c>
      <c r="J35" s="296">
        <v>12</v>
      </c>
      <c r="K35" s="299">
        <v>12</v>
      </c>
      <c r="L35" s="296">
        <v>2.0000000000000053</v>
      </c>
      <c r="M35" s="297">
        <v>36.999999999999936</v>
      </c>
      <c r="N35" s="296">
        <v>9.00000000000003</v>
      </c>
      <c r="O35" s="297">
        <v>2</v>
      </c>
      <c r="P35" s="300">
        <v>0</v>
      </c>
    </row>
    <row r="36" spans="17:21" ht="12.75">
      <c r="Q36" s="342"/>
      <c r="R36" s="342"/>
      <c r="S36" s="342"/>
      <c r="U36" s="342"/>
    </row>
    <row r="37" ht="12.75">
      <c r="A37" s="260" t="s">
        <v>119</v>
      </c>
    </row>
    <row r="38" ht="14.25" thickBot="1">
      <c r="A38" s="436" t="s">
        <v>121</v>
      </c>
    </row>
    <row r="39" spans="1:16" ht="12.75" customHeight="1">
      <c r="A39" s="491"/>
      <c r="B39" s="492"/>
      <c r="C39" s="492"/>
      <c r="D39" s="493"/>
      <c r="E39" s="515" t="s">
        <v>54</v>
      </c>
      <c r="F39" s="478"/>
      <c r="G39" s="510" t="s">
        <v>6</v>
      </c>
      <c r="H39" s="511"/>
      <c r="I39" s="511"/>
      <c r="J39" s="511"/>
      <c r="K39" s="511"/>
      <c r="L39" s="512"/>
      <c r="M39" s="477" t="s">
        <v>105</v>
      </c>
      <c r="N39" s="478"/>
      <c r="O39" s="487" t="s">
        <v>56</v>
      </c>
      <c r="P39" s="488"/>
    </row>
    <row r="40" spans="1:16" ht="24" customHeight="1">
      <c r="A40" s="494"/>
      <c r="B40" s="495"/>
      <c r="C40" s="495"/>
      <c r="D40" s="496"/>
      <c r="E40" s="516"/>
      <c r="F40" s="480"/>
      <c r="G40" s="509" t="s">
        <v>57</v>
      </c>
      <c r="H40" s="504"/>
      <c r="I40" s="509" t="s">
        <v>7</v>
      </c>
      <c r="J40" s="505"/>
      <c r="K40" s="504" t="s">
        <v>8</v>
      </c>
      <c r="L40" s="505"/>
      <c r="M40" s="479"/>
      <c r="N40" s="480"/>
      <c r="O40" s="489"/>
      <c r="P40" s="490"/>
    </row>
    <row r="41" spans="1:16" ht="12.75" customHeight="1">
      <c r="A41" s="494"/>
      <c r="B41" s="495"/>
      <c r="C41" s="495"/>
      <c r="D41" s="496"/>
      <c r="E41" s="506" t="s">
        <v>57</v>
      </c>
      <c r="F41" s="485" t="s">
        <v>58</v>
      </c>
      <c r="G41" s="500" t="s">
        <v>57</v>
      </c>
      <c r="H41" s="502" t="s">
        <v>58</v>
      </c>
      <c r="I41" s="500" t="s">
        <v>57</v>
      </c>
      <c r="J41" s="485" t="s">
        <v>58</v>
      </c>
      <c r="K41" s="513" t="s">
        <v>57</v>
      </c>
      <c r="L41" s="485" t="s">
        <v>58</v>
      </c>
      <c r="M41" s="481" t="s">
        <v>57</v>
      </c>
      <c r="N41" s="485" t="s">
        <v>58</v>
      </c>
      <c r="O41" s="481" t="s">
        <v>57</v>
      </c>
      <c r="P41" s="483" t="s">
        <v>58</v>
      </c>
    </row>
    <row r="42" spans="1:19" ht="13.5" thickBot="1">
      <c r="A42" s="497"/>
      <c r="B42" s="498"/>
      <c r="C42" s="498"/>
      <c r="D42" s="499"/>
      <c r="E42" s="507"/>
      <c r="F42" s="508"/>
      <c r="G42" s="501"/>
      <c r="H42" s="503"/>
      <c r="I42" s="501"/>
      <c r="J42" s="508"/>
      <c r="K42" s="514"/>
      <c r="L42" s="508"/>
      <c r="M42" s="482"/>
      <c r="N42" s="486"/>
      <c r="O42" s="482"/>
      <c r="P42" s="484"/>
      <c r="S42" s="342"/>
    </row>
    <row r="43" spans="1:22" ht="13.5" thickTop="1">
      <c r="A43" s="262"/>
      <c r="B43" s="263" t="s">
        <v>59</v>
      </c>
      <c r="C43" s="264"/>
      <c r="D43" s="265"/>
      <c r="E43" s="266">
        <f>SUM(E44:E53)</f>
        <v>1526</v>
      </c>
      <c r="F43" s="267">
        <f>SUM(F44:F53)</f>
        <v>553</v>
      </c>
      <c r="G43" s="268">
        <f>I43+K43</f>
        <v>1133</v>
      </c>
      <c r="H43" s="269">
        <f>J43+L43</f>
        <v>397</v>
      </c>
      <c r="I43" s="268">
        <f aca="true" t="shared" si="6" ref="I43:P43">SUM(I44:I53)</f>
        <v>1082</v>
      </c>
      <c r="J43" s="267">
        <f t="shared" si="6"/>
        <v>382</v>
      </c>
      <c r="K43" s="270">
        <f t="shared" si="6"/>
        <v>50.99999999999999</v>
      </c>
      <c r="L43" s="267">
        <f t="shared" si="6"/>
        <v>15</v>
      </c>
      <c r="M43" s="268">
        <f t="shared" si="6"/>
        <v>384</v>
      </c>
      <c r="N43" s="267">
        <f t="shared" si="6"/>
        <v>152</v>
      </c>
      <c r="O43" s="268">
        <f t="shared" si="6"/>
        <v>9.000000000000004</v>
      </c>
      <c r="P43" s="271">
        <f t="shared" si="6"/>
        <v>4</v>
      </c>
      <c r="V43" s="342"/>
    </row>
    <row r="44" spans="1:20" ht="12.75" customHeight="1">
      <c r="A44" s="272"/>
      <c r="B44" s="607" t="s">
        <v>60</v>
      </c>
      <c r="C44" s="273" t="s">
        <v>13</v>
      </c>
      <c r="D44" s="274"/>
      <c r="E44" s="275">
        <v>118</v>
      </c>
      <c r="F44" s="276">
        <v>51</v>
      </c>
      <c r="G44" s="277">
        <f aca="true" t="shared" si="7" ref="G44:G53">I44+K44</f>
        <v>101.00000000000006</v>
      </c>
      <c r="H44" s="278">
        <f aca="true" t="shared" si="8" ref="H44:H53">J44+L44</f>
        <v>42</v>
      </c>
      <c r="I44" s="277">
        <v>90.00000000000006</v>
      </c>
      <c r="J44" s="276">
        <v>39</v>
      </c>
      <c r="K44" s="279">
        <v>11</v>
      </c>
      <c r="L44" s="276">
        <v>3</v>
      </c>
      <c r="M44" s="280">
        <v>17</v>
      </c>
      <c r="N44" s="281">
        <v>8.999999999999995</v>
      </c>
      <c r="O44" s="277" t="s">
        <v>102</v>
      </c>
      <c r="P44" s="282" t="s">
        <v>102</v>
      </c>
      <c r="R44" s="342"/>
      <c r="S44" s="342"/>
      <c r="T44" s="342"/>
    </row>
    <row r="45" spans="1:19" ht="12.75">
      <c r="A45" s="283"/>
      <c r="B45" s="610"/>
      <c r="C45" s="284" t="s">
        <v>14</v>
      </c>
      <c r="D45" s="285"/>
      <c r="E45" s="286">
        <v>423</v>
      </c>
      <c r="F45" s="287">
        <v>162</v>
      </c>
      <c r="G45" s="288">
        <f t="shared" si="7"/>
        <v>321</v>
      </c>
      <c r="H45" s="289">
        <f t="shared" si="8"/>
        <v>119</v>
      </c>
      <c r="I45" s="288">
        <v>313</v>
      </c>
      <c r="J45" s="287">
        <v>116</v>
      </c>
      <c r="K45" s="290">
        <v>7.999999999999993</v>
      </c>
      <c r="L45" s="287">
        <v>3</v>
      </c>
      <c r="M45" s="288">
        <v>101</v>
      </c>
      <c r="N45" s="287">
        <v>43</v>
      </c>
      <c r="O45" s="288">
        <v>0.9999999999999991</v>
      </c>
      <c r="P45" s="291">
        <v>0</v>
      </c>
      <c r="S45" s="342"/>
    </row>
    <row r="46" spans="1:20" ht="12.75">
      <c r="A46" s="283"/>
      <c r="B46" s="610"/>
      <c r="C46" s="284" t="s">
        <v>15</v>
      </c>
      <c r="D46" s="285"/>
      <c r="E46" s="286">
        <v>65</v>
      </c>
      <c r="F46" s="287">
        <v>31</v>
      </c>
      <c r="G46" s="288">
        <f t="shared" si="7"/>
        <v>49</v>
      </c>
      <c r="H46" s="289">
        <f t="shared" si="8"/>
        <v>21</v>
      </c>
      <c r="I46" s="288">
        <v>49</v>
      </c>
      <c r="J46" s="287">
        <v>21</v>
      </c>
      <c r="K46" s="290">
        <v>0</v>
      </c>
      <c r="L46" s="289">
        <v>0</v>
      </c>
      <c r="M46" s="288">
        <v>16</v>
      </c>
      <c r="N46" s="287">
        <v>10</v>
      </c>
      <c r="O46" s="288">
        <v>0</v>
      </c>
      <c r="P46" s="291">
        <v>0</v>
      </c>
      <c r="T46" s="342"/>
    </row>
    <row r="47" spans="1:16" ht="12.75">
      <c r="A47" s="283"/>
      <c r="B47" s="610"/>
      <c r="C47" s="284" t="s">
        <v>16</v>
      </c>
      <c r="D47" s="285"/>
      <c r="E47" s="286">
        <v>26</v>
      </c>
      <c r="F47" s="287">
        <v>14</v>
      </c>
      <c r="G47" s="288">
        <f t="shared" si="7"/>
        <v>20</v>
      </c>
      <c r="H47" s="289">
        <f t="shared" si="8"/>
        <v>11</v>
      </c>
      <c r="I47" s="288">
        <v>20</v>
      </c>
      <c r="J47" s="287">
        <v>11</v>
      </c>
      <c r="K47" s="290">
        <v>0</v>
      </c>
      <c r="L47" s="287">
        <v>0</v>
      </c>
      <c r="M47" s="288">
        <v>6</v>
      </c>
      <c r="N47" s="287">
        <v>3</v>
      </c>
      <c r="O47" s="288">
        <v>0</v>
      </c>
      <c r="P47" s="291">
        <v>0</v>
      </c>
    </row>
    <row r="48" spans="1:16" ht="12.75">
      <c r="A48" s="283"/>
      <c r="B48" s="610"/>
      <c r="C48" s="284" t="s">
        <v>17</v>
      </c>
      <c r="D48" s="285"/>
      <c r="E48" s="286">
        <v>299</v>
      </c>
      <c r="F48" s="287">
        <v>88</v>
      </c>
      <c r="G48" s="288">
        <f t="shared" si="7"/>
        <v>216</v>
      </c>
      <c r="H48" s="289">
        <f t="shared" si="8"/>
        <v>58</v>
      </c>
      <c r="I48" s="288">
        <v>200</v>
      </c>
      <c r="J48" s="287">
        <v>55</v>
      </c>
      <c r="K48" s="290">
        <v>16</v>
      </c>
      <c r="L48" s="287">
        <v>3</v>
      </c>
      <c r="M48" s="288">
        <v>83</v>
      </c>
      <c r="N48" s="287">
        <v>30</v>
      </c>
      <c r="O48" s="288">
        <v>0</v>
      </c>
      <c r="P48" s="291">
        <v>0</v>
      </c>
    </row>
    <row r="49" spans="1:16" ht="12.75">
      <c r="A49" s="283"/>
      <c r="B49" s="610"/>
      <c r="C49" s="284" t="s">
        <v>18</v>
      </c>
      <c r="D49" s="285"/>
      <c r="E49" s="286">
        <v>43</v>
      </c>
      <c r="F49" s="287">
        <v>14</v>
      </c>
      <c r="G49" s="288">
        <f t="shared" si="7"/>
        <v>38</v>
      </c>
      <c r="H49" s="289">
        <f t="shared" si="8"/>
        <v>13</v>
      </c>
      <c r="I49" s="288">
        <v>38</v>
      </c>
      <c r="J49" s="287">
        <v>13</v>
      </c>
      <c r="K49" s="290">
        <v>0</v>
      </c>
      <c r="L49" s="287">
        <v>0</v>
      </c>
      <c r="M49" s="288">
        <v>5</v>
      </c>
      <c r="N49" s="287">
        <v>0.9999999999999993</v>
      </c>
      <c r="O49" s="288">
        <v>0</v>
      </c>
      <c r="P49" s="291">
        <v>0</v>
      </c>
    </row>
    <row r="50" spans="1:16" ht="12.75">
      <c r="A50" s="283"/>
      <c r="B50" s="610"/>
      <c r="C50" s="284" t="s">
        <v>19</v>
      </c>
      <c r="D50" s="285"/>
      <c r="E50" s="286">
        <v>353</v>
      </c>
      <c r="F50" s="287">
        <v>137</v>
      </c>
      <c r="G50" s="288">
        <f t="shared" si="7"/>
        <v>243</v>
      </c>
      <c r="H50" s="289">
        <f t="shared" si="8"/>
        <v>90</v>
      </c>
      <c r="I50" s="288">
        <v>233</v>
      </c>
      <c r="J50" s="287">
        <v>87</v>
      </c>
      <c r="K50" s="290">
        <v>10</v>
      </c>
      <c r="L50" s="287">
        <v>3</v>
      </c>
      <c r="M50" s="288">
        <v>103</v>
      </c>
      <c r="N50" s="287">
        <v>43</v>
      </c>
      <c r="O50" s="288">
        <v>7.000000000000005</v>
      </c>
      <c r="P50" s="291">
        <v>4</v>
      </c>
    </row>
    <row r="51" spans="1:16" ht="12.75">
      <c r="A51" s="283"/>
      <c r="B51" s="610"/>
      <c r="C51" s="284" t="s">
        <v>20</v>
      </c>
      <c r="D51" s="285"/>
      <c r="E51" s="286">
        <v>43</v>
      </c>
      <c r="F51" s="287">
        <v>19</v>
      </c>
      <c r="G51" s="288">
        <f t="shared" si="7"/>
        <v>38</v>
      </c>
      <c r="H51" s="289">
        <f t="shared" si="8"/>
        <v>16</v>
      </c>
      <c r="I51" s="288">
        <v>37</v>
      </c>
      <c r="J51" s="287">
        <v>15</v>
      </c>
      <c r="K51" s="290">
        <v>0.9999999999999991</v>
      </c>
      <c r="L51" s="287">
        <v>0.9999999999999991</v>
      </c>
      <c r="M51" s="288">
        <v>5</v>
      </c>
      <c r="N51" s="287">
        <v>3</v>
      </c>
      <c r="O51" s="288">
        <v>0</v>
      </c>
      <c r="P51" s="291">
        <v>0</v>
      </c>
    </row>
    <row r="52" spans="1:16" ht="12.75">
      <c r="A52" s="283"/>
      <c r="B52" s="610"/>
      <c r="C52" s="284" t="s">
        <v>21</v>
      </c>
      <c r="D52" s="285"/>
      <c r="E52" s="286">
        <v>22</v>
      </c>
      <c r="F52" s="287">
        <v>6</v>
      </c>
      <c r="G52" s="288">
        <f t="shared" si="7"/>
        <v>20</v>
      </c>
      <c r="H52" s="289">
        <f t="shared" si="8"/>
        <v>5</v>
      </c>
      <c r="I52" s="288">
        <v>19</v>
      </c>
      <c r="J52" s="287">
        <v>5</v>
      </c>
      <c r="K52" s="290">
        <v>0.9999999999999993</v>
      </c>
      <c r="L52" s="289">
        <v>0</v>
      </c>
      <c r="M52" s="288">
        <v>2</v>
      </c>
      <c r="N52" s="287">
        <v>1</v>
      </c>
      <c r="O52" s="288">
        <v>0</v>
      </c>
      <c r="P52" s="291">
        <v>0</v>
      </c>
    </row>
    <row r="53" spans="1:16" ht="13.5" thickBot="1">
      <c r="A53" s="292"/>
      <c r="B53" s="611"/>
      <c r="C53" s="293" t="s">
        <v>22</v>
      </c>
      <c r="D53" s="294"/>
      <c r="E53" s="295">
        <v>134</v>
      </c>
      <c r="F53" s="296">
        <v>31</v>
      </c>
      <c r="G53" s="297">
        <f t="shared" si="7"/>
        <v>87</v>
      </c>
      <c r="H53" s="298">
        <f t="shared" si="8"/>
        <v>22</v>
      </c>
      <c r="I53" s="297">
        <v>83</v>
      </c>
      <c r="J53" s="296">
        <v>20</v>
      </c>
      <c r="K53" s="299">
        <v>4</v>
      </c>
      <c r="L53" s="296">
        <v>2</v>
      </c>
      <c r="M53" s="297">
        <v>46</v>
      </c>
      <c r="N53" s="296">
        <v>9</v>
      </c>
      <c r="O53" s="297">
        <v>0.9999999999999993</v>
      </c>
      <c r="P53" s="300">
        <v>0</v>
      </c>
    </row>
    <row r="54" spans="18:21" ht="12.75">
      <c r="R54" s="342"/>
      <c r="U54" s="342"/>
    </row>
  </sheetData>
  <sheetProtection password="CB3F" sheet="1" objects="1" scenarios="1"/>
  <mergeCells count="63">
    <mergeCell ref="L41:L42"/>
    <mergeCell ref="M41:M42"/>
    <mergeCell ref="A39:D42"/>
    <mergeCell ref="E39:F40"/>
    <mergeCell ref="G39:L39"/>
    <mergeCell ref="M39:N40"/>
    <mergeCell ref="E41:E42"/>
    <mergeCell ref="F41:F42"/>
    <mergeCell ref="G41:G42"/>
    <mergeCell ref="H41:H42"/>
    <mergeCell ref="I41:I42"/>
    <mergeCell ref="J41:J42"/>
    <mergeCell ref="B44:B53"/>
    <mergeCell ref="K41:K42"/>
    <mergeCell ref="B26:B35"/>
    <mergeCell ref="G40:H40"/>
    <mergeCell ref="I40:J40"/>
    <mergeCell ref="K40:L40"/>
    <mergeCell ref="I23:I24"/>
    <mergeCell ref="J23:J24"/>
    <mergeCell ref="K23:K24"/>
    <mergeCell ref="L23:L24"/>
    <mergeCell ref="E23:E24"/>
    <mergeCell ref="F23:F24"/>
    <mergeCell ref="G23:G24"/>
    <mergeCell ref="H23:H24"/>
    <mergeCell ref="M23:M24"/>
    <mergeCell ref="N23:N24"/>
    <mergeCell ref="G22:H22"/>
    <mergeCell ref="I22:J22"/>
    <mergeCell ref="K22:L22"/>
    <mergeCell ref="J5:J6"/>
    <mergeCell ref="K5:K6"/>
    <mergeCell ref="L5:L6"/>
    <mergeCell ref="G4:H4"/>
    <mergeCell ref="I4:J4"/>
    <mergeCell ref="A3:D6"/>
    <mergeCell ref="E3:F4"/>
    <mergeCell ref="G3:L3"/>
    <mergeCell ref="K4:L4"/>
    <mergeCell ref="E5:E6"/>
    <mergeCell ref="F5:F6"/>
    <mergeCell ref="G5:G6"/>
    <mergeCell ref="H5:H6"/>
    <mergeCell ref="A21:D24"/>
    <mergeCell ref="E21:F22"/>
    <mergeCell ref="G21:L21"/>
    <mergeCell ref="M21:N22"/>
    <mergeCell ref="O21:P22"/>
    <mergeCell ref="O5:O6"/>
    <mergeCell ref="P5:P6"/>
    <mergeCell ref="I5:I6"/>
    <mergeCell ref="N5:N6"/>
    <mergeCell ref="B8:B17"/>
    <mergeCell ref="O39:P40"/>
    <mergeCell ref="O41:O42"/>
    <mergeCell ref="P41:P42"/>
    <mergeCell ref="O23:O24"/>
    <mergeCell ref="P23:P24"/>
    <mergeCell ref="M3:N4"/>
    <mergeCell ref="O3:P4"/>
    <mergeCell ref="M5:M6"/>
    <mergeCell ref="N41:N42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landscape" paperSize="9" scale="90" r:id="rId1"/>
  <headerFooter alignWithMargins="0">
    <oddHeader>&amp;R&amp;"Arial Narrow,Obyčejné"&amp;8Ústav pro informace ve vzdělávání –  květen 2009
Divize statistických informací a analýz
&amp;"Arial Narrow,Tučné"Zápisy dětí do 1. ročníku základního vzdělávání&amp;"Arial Narrow,Obyčejné"
</oddHeader>
    <oddFooter>&amp;C&amp;"Arial Narrow,Tučné"&amp;9&amp;P/&amp;N</oddFoot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0.85546875" style="2" customWidth="1"/>
    <col min="2" max="2" width="1.7109375" style="2" customWidth="1"/>
    <col min="3" max="3" width="22.57421875" style="2" customWidth="1"/>
    <col min="4" max="4" width="0.85546875" style="2" customWidth="1"/>
    <col min="5" max="8" width="7.57421875" style="127" customWidth="1"/>
    <col min="9" max="9" width="7.7109375" style="302" customWidth="1"/>
    <col min="10" max="10" width="7.421875" style="302" customWidth="1"/>
    <col min="11" max="11" width="19.57421875" style="2" customWidth="1"/>
    <col min="12" max="16384" width="9.140625" style="2" customWidth="1"/>
  </cols>
  <sheetData>
    <row r="1" spans="1:11" ht="30" customHeight="1">
      <c r="A1" s="612" t="s">
        <v>131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2" ht="14.25" thickBot="1">
      <c r="A2" s="433" t="s">
        <v>129</v>
      </c>
    </row>
    <row r="3" spans="1:10" ht="36" customHeight="1">
      <c r="A3" s="614"/>
      <c r="B3" s="615"/>
      <c r="C3" s="615"/>
      <c r="D3" s="616"/>
      <c r="E3" s="561" t="s">
        <v>107</v>
      </c>
      <c r="F3" s="512"/>
      <c r="G3" s="552" t="s">
        <v>123</v>
      </c>
      <c r="H3" s="512"/>
      <c r="I3" s="626" t="s">
        <v>125</v>
      </c>
      <c r="J3" s="627"/>
    </row>
    <row r="4" spans="1:10" ht="12.75" customHeight="1">
      <c r="A4" s="617"/>
      <c r="B4" s="618"/>
      <c r="C4" s="618"/>
      <c r="D4" s="619"/>
      <c r="E4" s="506" t="s">
        <v>57</v>
      </c>
      <c r="F4" s="485" t="s">
        <v>58</v>
      </c>
      <c r="G4" s="513" t="s">
        <v>57</v>
      </c>
      <c r="H4" s="485" t="s">
        <v>58</v>
      </c>
      <c r="I4" s="628" t="s">
        <v>57</v>
      </c>
      <c r="J4" s="630" t="s">
        <v>58</v>
      </c>
    </row>
    <row r="5" spans="1:10" ht="13.5" thickBot="1">
      <c r="A5" s="617"/>
      <c r="B5" s="618"/>
      <c r="C5" s="618"/>
      <c r="D5" s="619"/>
      <c r="E5" s="507"/>
      <c r="F5" s="508"/>
      <c r="G5" s="514"/>
      <c r="H5" s="508"/>
      <c r="I5" s="629" t="s">
        <v>57</v>
      </c>
      <c r="J5" s="631"/>
    </row>
    <row r="6" spans="1:13" ht="13.5" thickTop="1">
      <c r="A6" s="62"/>
      <c r="B6" s="63" t="s">
        <v>59</v>
      </c>
      <c r="C6" s="64"/>
      <c r="D6" s="65"/>
      <c r="E6" s="201">
        <f>SUM(E7:E16)</f>
        <v>115652</v>
      </c>
      <c r="F6" s="204">
        <f>SUM(F7:F16)</f>
        <v>53146.00000000022</v>
      </c>
      <c r="G6" s="203">
        <f>SUM(G7:G16)</f>
        <v>118900</v>
      </c>
      <c r="H6" s="202">
        <f>SUM(H7:H16)</f>
        <v>54645.000000000146</v>
      </c>
      <c r="I6" s="303">
        <f aca="true" t="shared" si="0" ref="I6:J9">G6/E6</f>
        <v>1.0280842527582748</v>
      </c>
      <c r="J6" s="304">
        <f t="shared" si="0"/>
        <v>1.0282053211906808</v>
      </c>
      <c r="L6" s="72"/>
      <c r="M6" s="55"/>
    </row>
    <row r="7" spans="1:13" ht="12.75" customHeight="1">
      <c r="A7" s="620" t="s">
        <v>60</v>
      </c>
      <c r="B7" s="621"/>
      <c r="C7" s="66" t="s">
        <v>13</v>
      </c>
      <c r="D7" s="67"/>
      <c r="E7" s="210">
        <v>112262</v>
      </c>
      <c r="F7" s="211">
        <v>52001.00000000022</v>
      </c>
      <c r="G7" s="301">
        <v>115497</v>
      </c>
      <c r="H7" s="281">
        <v>53481.000000000146</v>
      </c>
      <c r="I7" s="305">
        <f t="shared" si="0"/>
        <v>1.028816518501363</v>
      </c>
      <c r="J7" s="306">
        <f t="shared" si="0"/>
        <v>1.0284609911347844</v>
      </c>
      <c r="L7" s="56"/>
      <c r="M7" s="56"/>
    </row>
    <row r="8" spans="1:13" ht="12.75">
      <c r="A8" s="622"/>
      <c r="B8" s="623"/>
      <c r="C8" s="68" t="s">
        <v>14</v>
      </c>
      <c r="D8" s="69"/>
      <c r="E8" s="219">
        <v>647</v>
      </c>
      <c r="F8" s="172">
        <v>242.00000000000054</v>
      </c>
      <c r="G8" s="290">
        <v>531</v>
      </c>
      <c r="H8" s="287">
        <v>199</v>
      </c>
      <c r="I8" s="307">
        <f t="shared" si="0"/>
        <v>0.8207109737248841</v>
      </c>
      <c r="J8" s="308">
        <f t="shared" si="0"/>
        <v>0.822314049586775</v>
      </c>
      <c r="L8" s="56"/>
      <c r="M8" s="56"/>
    </row>
    <row r="9" spans="1:13" ht="12.75">
      <c r="A9" s="622"/>
      <c r="B9" s="623"/>
      <c r="C9" s="68" t="s">
        <v>15</v>
      </c>
      <c r="D9" s="69"/>
      <c r="E9" s="219">
        <v>140</v>
      </c>
      <c r="F9" s="172">
        <v>46</v>
      </c>
      <c r="G9" s="290">
        <v>126</v>
      </c>
      <c r="H9" s="287">
        <v>62</v>
      </c>
      <c r="I9" s="307">
        <f t="shared" si="0"/>
        <v>0.9</v>
      </c>
      <c r="J9" s="308">
        <f t="shared" si="0"/>
        <v>1.3478260869565217</v>
      </c>
      <c r="L9" s="56"/>
      <c r="M9" s="56"/>
    </row>
    <row r="10" spans="1:10" ht="12.75">
      <c r="A10" s="622"/>
      <c r="B10" s="623"/>
      <c r="C10" s="68" t="s">
        <v>16</v>
      </c>
      <c r="D10" s="69"/>
      <c r="E10" s="219">
        <v>88.00000000000028</v>
      </c>
      <c r="F10" s="172">
        <v>37.9999999999999</v>
      </c>
      <c r="G10" s="290">
        <v>88.00000000000024</v>
      </c>
      <c r="H10" s="287">
        <v>40</v>
      </c>
      <c r="I10" s="309">
        <f aca="true" t="shared" si="1" ref="I10:I16">G10/E10</f>
        <v>0.9999999999999996</v>
      </c>
      <c r="J10" s="310">
        <f aca="true" t="shared" si="2" ref="J10:J16">H10/F10</f>
        <v>1.0526315789473712</v>
      </c>
    </row>
    <row r="11" spans="1:10" ht="12.75">
      <c r="A11" s="622"/>
      <c r="B11" s="623"/>
      <c r="C11" s="68" t="s">
        <v>17</v>
      </c>
      <c r="D11" s="69"/>
      <c r="E11" s="219">
        <v>1408</v>
      </c>
      <c r="F11" s="172">
        <v>492</v>
      </c>
      <c r="G11" s="290">
        <v>1389</v>
      </c>
      <c r="H11" s="287">
        <v>450</v>
      </c>
      <c r="I11" s="307">
        <f t="shared" si="1"/>
        <v>0.9865056818181818</v>
      </c>
      <c r="J11" s="308">
        <f t="shared" si="2"/>
        <v>0.9146341463414634</v>
      </c>
    </row>
    <row r="12" spans="1:10" ht="12.75">
      <c r="A12" s="622"/>
      <c r="B12" s="623"/>
      <c r="C12" s="68" t="s">
        <v>18</v>
      </c>
      <c r="D12" s="69"/>
      <c r="E12" s="219">
        <v>164</v>
      </c>
      <c r="F12" s="172">
        <v>64.00000000000023</v>
      </c>
      <c r="G12" s="290">
        <v>176</v>
      </c>
      <c r="H12" s="287">
        <v>76</v>
      </c>
      <c r="I12" s="307">
        <f t="shared" si="1"/>
        <v>1.0731707317073171</v>
      </c>
      <c r="J12" s="308">
        <f t="shared" si="2"/>
        <v>1.1874999999999958</v>
      </c>
    </row>
    <row r="13" spans="1:10" ht="12.75">
      <c r="A13" s="622"/>
      <c r="B13" s="623"/>
      <c r="C13" s="68" t="s">
        <v>19</v>
      </c>
      <c r="D13" s="69"/>
      <c r="E13" s="219">
        <v>477</v>
      </c>
      <c r="F13" s="172">
        <v>168</v>
      </c>
      <c r="G13" s="290">
        <v>515.0000000000006</v>
      </c>
      <c r="H13" s="287">
        <v>195</v>
      </c>
      <c r="I13" s="307">
        <f t="shared" si="1"/>
        <v>1.0796645702306091</v>
      </c>
      <c r="J13" s="308">
        <f t="shared" si="2"/>
        <v>1.1607142857142858</v>
      </c>
    </row>
    <row r="14" spans="1:10" ht="12.75">
      <c r="A14" s="622"/>
      <c r="B14" s="623"/>
      <c r="C14" s="68" t="s">
        <v>20</v>
      </c>
      <c r="D14" s="69"/>
      <c r="E14" s="219">
        <v>152</v>
      </c>
      <c r="F14" s="172">
        <v>40</v>
      </c>
      <c r="G14" s="290">
        <v>180</v>
      </c>
      <c r="H14" s="287">
        <v>68.00000000000006</v>
      </c>
      <c r="I14" s="309">
        <f t="shared" si="1"/>
        <v>1.1842105263157894</v>
      </c>
      <c r="J14" s="310">
        <f t="shared" si="2"/>
        <v>1.7000000000000015</v>
      </c>
    </row>
    <row r="15" spans="1:10" ht="12.75">
      <c r="A15" s="622"/>
      <c r="B15" s="623"/>
      <c r="C15" s="68" t="s">
        <v>21</v>
      </c>
      <c r="D15" s="69"/>
      <c r="E15" s="219">
        <v>101</v>
      </c>
      <c r="F15" s="172">
        <v>16</v>
      </c>
      <c r="G15" s="290">
        <v>112</v>
      </c>
      <c r="H15" s="287">
        <v>20</v>
      </c>
      <c r="I15" s="307">
        <f t="shared" si="1"/>
        <v>1.108910891089109</v>
      </c>
      <c r="J15" s="308">
        <f t="shared" si="2"/>
        <v>1.25</v>
      </c>
    </row>
    <row r="16" spans="1:10" ht="13.5" thickBot="1">
      <c r="A16" s="624"/>
      <c r="B16" s="625"/>
      <c r="C16" s="70" t="s">
        <v>22</v>
      </c>
      <c r="D16" s="71"/>
      <c r="E16" s="119">
        <v>213</v>
      </c>
      <c r="F16" s="120">
        <v>39</v>
      </c>
      <c r="G16" s="299">
        <v>286</v>
      </c>
      <c r="H16" s="296">
        <v>54</v>
      </c>
      <c r="I16" s="311">
        <f t="shared" si="1"/>
        <v>1.3427230046948357</v>
      </c>
      <c r="J16" s="312">
        <f t="shared" si="2"/>
        <v>1.3846153846153846</v>
      </c>
    </row>
    <row r="17" ht="13.5" thickBot="1"/>
    <row r="18" spans="1:10" ht="36" customHeight="1">
      <c r="A18" s="614"/>
      <c r="B18" s="615"/>
      <c r="C18" s="615"/>
      <c r="D18" s="616"/>
      <c r="E18" s="561" t="s">
        <v>109</v>
      </c>
      <c r="F18" s="512"/>
      <c r="G18" s="552" t="s">
        <v>132</v>
      </c>
      <c r="H18" s="512"/>
      <c r="I18" s="626" t="s">
        <v>125</v>
      </c>
      <c r="J18" s="627"/>
    </row>
    <row r="19" spans="1:10" ht="12.75" customHeight="1">
      <c r="A19" s="617"/>
      <c r="B19" s="618"/>
      <c r="C19" s="618"/>
      <c r="D19" s="619"/>
      <c r="E19" s="506" t="s">
        <v>57</v>
      </c>
      <c r="F19" s="485" t="s">
        <v>58</v>
      </c>
      <c r="G19" s="513" t="s">
        <v>57</v>
      </c>
      <c r="H19" s="485" t="s">
        <v>58</v>
      </c>
      <c r="I19" s="628" t="s">
        <v>57</v>
      </c>
      <c r="J19" s="630" t="s">
        <v>58</v>
      </c>
    </row>
    <row r="20" spans="1:10" ht="12.75" customHeight="1" thickBot="1">
      <c r="A20" s="617"/>
      <c r="B20" s="618"/>
      <c r="C20" s="618"/>
      <c r="D20" s="619"/>
      <c r="E20" s="507"/>
      <c r="F20" s="508"/>
      <c r="G20" s="514"/>
      <c r="H20" s="508"/>
      <c r="I20" s="629" t="s">
        <v>57</v>
      </c>
      <c r="J20" s="631"/>
    </row>
    <row r="21" spans="1:10" ht="12.75" customHeight="1" thickTop="1">
      <c r="A21" s="62"/>
      <c r="B21" s="63" t="s">
        <v>59</v>
      </c>
      <c r="C21" s="64"/>
      <c r="D21" s="65"/>
      <c r="E21" s="201">
        <f>SUM(E22:E31)</f>
        <v>98789.00000000012</v>
      </c>
      <c r="F21" s="204">
        <f>SUM(F22:F31)</f>
        <v>47540.00000000008</v>
      </c>
      <c r="G21" s="203">
        <f>SUM(G22:G31)</f>
        <v>101706.0000000002</v>
      </c>
      <c r="H21" s="202">
        <f>SUM(H22:H31)</f>
        <v>48792</v>
      </c>
      <c r="I21" s="303">
        <f aca="true" t="shared" si="3" ref="I21:I31">G21/E21</f>
        <v>1.0295275789814664</v>
      </c>
      <c r="J21" s="304">
        <f aca="true" t="shared" si="4" ref="J21:J31">H21/F21</f>
        <v>1.0263357172907008</v>
      </c>
    </row>
    <row r="22" spans="1:10" ht="12.75">
      <c r="A22" s="620" t="s">
        <v>60</v>
      </c>
      <c r="B22" s="621"/>
      <c r="C22" s="66" t="s">
        <v>13</v>
      </c>
      <c r="D22" s="67"/>
      <c r="E22" s="210">
        <v>96289.00000000012</v>
      </c>
      <c r="F22" s="211">
        <v>46668.00000000008</v>
      </c>
      <c r="G22" s="301">
        <v>99276.0000000002</v>
      </c>
      <c r="H22" s="281">
        <v>47967</v>
      </c>
      <c r="I22" s="305">
        <f t="shared" si="3"/>
        <v>1.0310211966060514</v>
      </c>
      <c r="J22" s="306">
        <f t="shared" si="4"/>
        <v>1.0278349190023124</v>
      </c>
    </row>
    <row r="23" spans="1:12" ht="12.75" customHeight="1">
      <c r="A23" s="622"/>
      <c r="B23" s="623"/>
      <c r="C23" s="68" t="s">
        <v>14</v>
      </c>
      <c r="D23" s="69"/>
      <c r="E23" s="219">
        <v>505.99999999999903</v>
      </c>
      <c r="F23" s="172">
        <v>191</v>
      </c>
      <c r="G23" s="290">
        <v>389</v>
      </c>
      <c r="H23" s="287">
        <v>142</v>
      </c>
      <c r="I23" s="307">
        <f t="shared" si="3"/>
        <v>0.7687747035573137</v>
      </c>
      <c r="J23" s="308">
        <f t="shared" si="4"/>
        <v>0.743455497382199</v>
      </c>
      <c r="L23" s="15"/>
    </row>
    <row r="24" spans="1:10" ht="12.75" customHeight="1">
      <c r="A24" s="622"/>
      <c r="B24" s="623"/>
      <c r="C24" s="68" t="s">
        <v>15</v>
      </c>
      <c r="D24" s="69"/>
      <c r="E24" s="219">
        <v>115</v>
      </c>
      <c r="F24" s="172">
        <v>41</v>
      </c>
      <c r="G24" s="290">
        <v>90.00000000000013</v>
      </c>
      <c r="H24" s="287">
        <v>42.00000000000011</v>
      </c>
      <c r="I24" s="307">
        <f t="shared" si="3"/>
        <v>0.7826086956521751</v>
      </c>
      <c r="J24" s="308">
        <f t="shared" si="4"/>
        <v>1.0243902439024417</v>
      </c>
    </row>
    <row r="25" spans="1:10" ht="12.75">
      <c r="A25" s="622"/>
      <c r="B25" s="623"/>
      <c r="C25" s="68" t="s">
        <v>16</v>
      </c>
      <c r="D25" s="69"/>
      <c r="E25" s="219">
        <v>70</v>
      </c>
      <c r="F25" s="172">
        <v>31</v>
      </c>
      <c r="G25" s="290">
        <v>69.99999999999993</v>
      </c>
      <c r="H25" s="287">
        <v>34</v>
      </c>
      <c r="I25" s="309">
        <f t="shared" si="3"/>
        <v>0.999999999999999</v>
      </c>
      <c r="J25" s="310">
        <f t="shared" si="4"/>
        <v>1.096774193548387</v>
      </c>
    </row>
    <row r="26" spans="1:10" ht="12.75">
      <c r="A26" s="622"/>
      <c r="B26" s="623"/>
      <c r="C26" s="68" t="s">
        <v>17</v>
      </c>
      <c r="D26" s="69"/>
      <c r="E26" s="219">
        <v>1029</v>
      </c>
      <c r="F26" s="172">
        <v>381.0000000000008</v>
      </c>
      <c r="G26" s="290">
        <v>1037</v>
      </c>
      <c r="H26" s="287">
        <v>330</v>
      </c>
      <c r="I26" s="307">
        <f t="shared" si="3"/>
        <v>1.0077745383867833</v>
      </c>
      <c r="J26" s="308">
        <f t="shared" si="4"/>
        <v>0.8661417322834628</v>
      </c>
    </row>
    <row r="27" spans="1:10" ht="12.75">
      <c r="A27" s="622"/>
      <c r="B27" s="623"/>
      <c r="C27" s="68" t="s">
        <v>18</v>
      </c>
      <c r="D27" s="69"/>
      <c r="E27" s="219">
        <v>119</v>
      </c>
      <c r="F27" s="172">
        <v>46</v>
      </c>
      <c r="G27" s="290">
        <v>135</v>
      </c>
      <c r="H27" s="287">
        <v>60.999999999999936</v>
      </c>
      <c r="I27" s="307">
        <f t="shared" si="3"/>
        <v>1.134453781512605</v>
      </c>
      <c r="J27" s="308">
        <f t="shared" si="4"/>
        <v>1.3260869565217377</v>
      </c>
    </row>
    <row r="28" spans="1:10" ht="12.75">
      <c r="A28" s="622"/>
      <c r="B28" s="623"/>
      <c r="C28" s="68" t="s">
        <v>19</v>
      </c>
      <c r="D28" s="69"/>
      <c r="E28" s="219">
        <v>329</v>
      </c>
      <c r="F28" s="172">
        <v>118</v>
      </c>
      <c r="G28" s="290">
        <v>320</v>
      </c>
      <c r="H28" s="287">
        <v>121</v>
      </c>
      <c r="I28" s="307">
        <f t="shared" si="3"/>
        <v>0.9726443768996961</v>
      </c>
      <c r="J28" s="308">
        <f t="shared" si="4"/>
        <v>1.0254237288135593</v>
      </c>
    </row>
    <row r="29" spans="1:10" ht="12.75" customHeight="1">
      <c r="A29" s="622"/>
      <c r="B29" s="623"/>
      <c r="C29" s="68" t="s">
        <v>20</v>
      </c>
      <c r="D29" s="69"/>
      <c r="E29" s="219">
        <v>97.99999999999994</v>
      </c>
      <c r="F29" s="172">
        <v>24</v>
      </c>
      <c r="G29" s="290">
        <v>104</v>
      </c>
      <c r="H29" s="287">
        <v>44.00000000000008</v>
      </c>
      <c r="I29" s="309">
        <f t="shared" si="3"/>
        <v>1.0612244897959189</v>
      </c>
      <c r="J29" s="310">
        <f t="shared" si="4"/>
        <v>1.8333333333333366</v>
      </c>
    </row>
    <row r="30" spans="1:10" ht="12.75" customHeight="1">
      <c r="A30" s="622"/>
      <c r="B30" s="623"/>
      <c r="C30" s="68" t="s">
        <v>21</v>
      </c>
      <c r="D30" s="69"/>
      <c r="E30" s="219">
        <v>90.00000000000016</v>
      </c>
      <c r="F30" s="172">
        <v>14</v>
      </c>
      <c r="G30" s="290">
        <v>84.99999999999964</v>
      </c>
      <c r="H30" s="287">
        <v>15</v>
      </c>
      <c r="I30" s="307">
        <f t="shared" si="3"/>
        <v>0.9444444444444389</v>
      </c>
      <c r="J30" s="308">
        <f t="shared" si="4"/>
        <v>1.0714285714285714</v>
      </c>
    </row>
    <row r="31" spans="1:10" ht="12.75" customHeight="1" thickBot="1">
      <c r="A31" s="624"/>
      <c r="B31" s="625"/>
      <c r="C31" s="70" t="s">
        <v>22</v>
      </c>
      <c r="D31" s="71"/>
      <c r="E31" s="119">
        <v>144</v>
      </c>
      <c r="F31" s="120">
        <v>26</v>
      </c>
      <c r="G31" s="299">
        <v>200</v>
      </c>
      <c r="H31" s="296">
        <v>36</v>
      </c>
      <c r="I31" s="311">
        <f t="shared" si="3"/>
        <v>1.3888888888888888</v>
      </c>
      <c r="J31" s="312">
        <f t="shared" si="4"/>
        <v>1.3846153846153846</v>
      </c>
    </row>
    <row r="32" ht="13.5" thickBot="1"/>
    <row r="33" spans="1:10" ht="36" customHeight="1">
      <c r="A33" s="614"/>
      <c r="B33" s="615"/>
      <c r="C33" s="615"/>
      <c r="D33" s="616"/>
      <c r="E33" s="561" t="s">
        <v>110</v>
      </c>
      <c r="F33" s="511"/>
      <c r="G33" s="551" t="s">
        <v>133</v>
      </c>
      <c r="H33" s="512"/>
      <c r="I33" s="626" t="s">
        <v>125</v>
      </c>
      <c r="J33" s="627"/>
    </row>
    <row r="34" spans="1:10" ht="12.75" customHeight="1">
      <c r="A34" s="617"/>
      <c r="B34" s="618"/>
      <c r="C34" s="618"/>
      <c r="D34" s="619"/>
      <c r="E34" s="506" t="s">
        <v>57</v>
      </c>
      <c r="F34" s="485" t="s">
        <v>58</v>
      </c>
      <c r="G34" s="513" t="s">
        <v>57</v>
      </c>
      <c r="H34" s="485" t="s">
        <v>58</v>
      </c>
      <c r="I34" s="628" t="s">
        <v>57</v>
      </c>
      <c r="J34" s="630" t="s">
        <v>58</v>
      </c>
    </row>
    <row r="35" spans="1:10" ht="12.75" customHeight="1" thickBot="1">
      <c r="A35" s="617"/>
      <c r="B35" s="618"/>
      <c r="C35" s="618"/>
      <c r="D35" s="619"/>
      <c r="E35" s="507"/>
      <c r="F35" s="508"/>
      <c r="G35" s="514"/>
      <c r="H35" s="508"/>
      <c r="I35" s="629" t="s">
        <v>57</v>
      </c>
      <c r="J35" s="631"/>
    </row>
    <row r="36" spans="1:10" ht="13.5" thickTop="1">
      <c r="A36" s="62"/>
      <c r="B36" s="63" t="s">
        <v>59</v>
      </c>
      <c r="C36" s="64"/>
      <c r="D36" s="65"/>
      <c r="E36" s="201">
        <f>SUM(E37:E46)</f>
        <v>16849</v>
      </c>
      <c r="F36" s="204">
        <f>SUM(F37:F46)</f>
        <v>5599</v>
      </c>
      <c r="G36" s="203">
        <f>SUM(G37:G46)</f>
        <v>17180</v>
      </c>
      <c r="H36" s="202">
        <f>SUM(H37:H46)</f>
        <v>5848.000000000013</v>
      </c>
      <c r="I36" s="303">
        <f aca="true" t="shared" si="5" ref="I36:I46">G36/E36</f>
        <v>1.0196450827942312</v>
      </c>
      <c r="J36" s="304">
        <f aca="true" t="shared" si="6" ref="J36:J46">H36/F36</f>
        <v>1.044472227183428</v>
      </c>
    </row>
    <row r="37" spans="1:10" ht="12.75" customHeight="1">
      <c r="A37" s="620" t="s">
        <v>60</v>
      </c>
      <c r="B37" s="621"/>
      <c r="C37" s="66" t="s">
        <v>13</v>
      </c>
      <c r="D37" s="67"/>
      <c r="E37" s="210">
        <v>15973</v>
      </c>
      <c r="F37" s="211">
        <v>5333</v>
      </c>
      <c r="G37" s="301">
        <v>16221</v>
      </c>
      <c r="H37" s="281">
        <v>5514.000000000013</v>
      </c>
      <c r="I37" s="305">
        <f t="shared" si="5"/>
        <v>1.0155262004632817</v>
      </c>
      <c r="J37" s="306">
        <f t="shared" si="6"/>
        <v>1.033939621226329</v>
      </c>
    </row>
    <row r="38" spans="1:10" ht="12.75" customHeight="1">
      <c r="A38" s="622"/>
      <c r="B38" s="623"/>
      <c r="C38" s="68" t="s">
        <v>14</v>
      </c>
      <c r="D38" s="69"/>
      <c r="E38" s="219">
        <v>135.0000000000006</v>
      </c>
      <c r="F38" s="172">
        <v>48</v>
      </c>
      <c r="G38" s="290">
        <v>140</v>
      </c>
      <c r="H38" s="287">
        <v>57</v>
      </c>
      <c r="I38" s="307">
        <f t="shared" si="5"/>
        <v>1.0370370370370325</v>
      </c>
      <c r="J38" s="308">
        <f t="shared" si="6"/>
        <v>1.1875</v>
      </c>
    </row>
    <row r="39" spans="1:10" ht="12.75">
      <c r="A39" s="622"/>
      <c r="B39" s="623"/>
      <c r="C39" s="68" t="s">
        <v>15</v>
      </c>
      <c r="D39" s="69"/>
      <c r="E39" s="219">
        <v>25</v>
      </c>
      <c r="F39" s="172">
        <v>5</v>
      </c>
      <c r="G39" s="290">
        <v>36</v>
      </c>
      <c r="H39" s="287">
        <v>20</v>
      </c>
      <c r="I39" s="307">
        <f t="shared" si="5"/>
        <v>1.44</v>
      </c>
      <c r="J39" s="308">
        <f t="shared" si="6"/>
        <v>4</v>
      </c>
    </row>
    <row r="40" spans="1:10" ht="12.75">
      <c r="A40" s="622"/>
      <c r="B40" s="623"/>
      <c r="C40" s="68" t="s">
        <v>16</v>
      </c>
      <c r="D40" s="69"/>
      <c r="E40" s="219">
        <v>18.000000000000057</v>
      </c>
      <c r="F40" s="172">
        <v>7</v>
      </c>
      <c r="G40" s="290">
        <v>18</v>
      </c>
      <c r="H40" s="287">
        <v>6</v>
      </c>
      <c r="I40" s="309">
        <f t="shared" si="5"/>
        <v>0.9999999999999969</v>
      </c>
      <c r="J40" s="310">
        <f t="shared" si="6"/>
        <v>0.8571428571428571</v>
      </c>
    </row>
    <row r="41" spans="1:10" ht="12.75">
      <c r="A41" s="622"/>
      <c r="B41" s="623"/>
      <c r="C41" s="68" t="s">
        <v>17</v>
      </c>
      <c r="D41" s="69"/>
      <c r="E41" s="219">
        <v>378.9999999999995</v>
      </c>
      <c r="F41" s="172">
        <v>111</v>
      </c>
      <c r="G41" s="290">
        <v>352.0000000000009</v>
      </c>
      <c r="H41" s="287">
        <v>120</v>
      </c>
      <c r="I41" s="307">
        <f t="shared" si="5"/>
        <v>0.9287598944591066</v>
      </c>
      <c r="J41" s="308">
        <f t="shared" si="6"/>
        <v>1.0810810810810811</v>
      </c>
    </row>
    <row r="42" spans="1:10" ht="12.75">
      <c r="A42" s="622"/>
      <c r="B42" s="623"/>
      <c r="C42" s="68" t="s">
        <v>18</v>
      </c>
      <c r="D42" s="69"/>
      <c r="E42" s="219">
        <v>45.000000000000135</v>
      </c>
      <c r="F42" s="172">
        <v>18</v>
      </c>
      <c r="G42" s="290">
        <v>41</v>
      </c>
      <c r="H42" s="287">
        <v>15</v>
      </c>
      <c r="I42" s="307">
        <f t="shared" si="5"/>
        <v>0.9111111111111084</v>
      </c>
      <c r="J42" s="308">
        <f t="shared" si="6"/>
        <v>0.8333333333333334</v>
      </c>
    </row>
    <row r="43" spans="1:10" ht="12.75" customHeight="1">
      <c r="A43" s="622"/>
      <c r="B43" s="623"/>
      <c r="C43" s="68" t="s">
        <v>19</v>
      </c>
      <c r="D43" s="69"/>
      <c r="E43" s="219">
        <v>140</v>
      </c>
      <c r="F43" s="172">
        <v>46</v>
      </c>
      <c r="G43" s="290">
        <v>186</v>
      </c>
      <c r="H43" s="287">
        <v>69</v>
      </c>
      <c r="I43" s="307">
        <f t="shared" si="5"/>
        <v>1.3285714285714285</v>
      </c>
      <c r="J43" s="308">
        <f t="shared" si="6"/>
        <v>1.5</v>
      </c>
    </row>
    <row r="44" spans="1:10" ht="12.75" customHeight="1">
      <c r="A44" s="622"/>
      <c r="B44" s="623"/>
      <c r="C44" s="68" t="s">
        <v>20</v>
      </c>
      <c r="D44" s="69"/>
      <c r="E44" s="219">
        <v>54</v>
      </c>
      <c r="F44" s="172">
        <v>16.00000000000005</v>
      </c>
      <c r="G44" s="290">
        <v>76.00000000000024</v>
      </c>
      <c r="H44" s="287">
        <v>24</v>
      </c>
      <c r="I44" s="309">
        <f t="shared" si="5"/>
        <v>1.4074074074074119</v>
      </c>
      <c r="J44" s="310">
        <f t="shared" si="6"/>
        <v>1.4999999999999953</v>
      </c>
    </row>
    <row r="45" spans="1:10" ht="12.75" customHeight="1">
      <c r="A45" s="622"/>
      <c r="B45" s="623"/>
      <c r="C45" s="68" t="s">
        <v>21</v>
      </c>
      <c r="D45" s="69"/>
      <c r="E45" s="219">
        <v>11</v>
      </c>
      <c r="F45" s="172">
        <v>2.000000000000006</v>
      </c>
      <c r="G45" s="290">
        <v>27</v>
      </c>
      <c r="H45" s="287">
        <v>5.000000000000006</v>
      </c>
      <c r="I45" s="307">
        <f t="shared" si="5"/>
        <v>2.4545454545454546</v>
      </c>
      <c r="J45" s="308">
        <f t="shared" si="6"/>
        <v>2.4999999999999956</v>
      </c>
    </row>
    <row r="46" spans="1:10" ht="13.5" thickBot="1">
      <c r="A46" s="624"/>
      <c r="B46" s="625"/>
      <c r="C46" s="70" t="s">
        <v>22</v>
      </c>
      <c r="D46" s="71"/>
      <c r="E46" s="119">
        <v>69.00000000000033</v>
      </c>
      <c r="F46" s="120">
        <v>13</v>
      </c>
      <c r="G46" s="299">
        <v>82.99999999999987</v>
      </c>
      <c r="H46" s="296">
        <v>18</v>
      </c>
      <c r="I46" s="311">
        <f t="shared" si="5"/>
        <v>1.2028985507246301</v>
      </c>
      <c r="J46" s="312">
        <f t="shared" si="6"/>
        <v>1.3846153846153846</v>
      </c>
    </row>
    <row r="47" ht="12.75" customHeight="1"/>
    <row r="48" spans="1:11" ht="30" customHeight="1">
      <c r="A48" s="612" t="s">
        <v>131</v>
      </c>
      <c r="B48" s="613"/>
      <c r="C48" s="613"/>
      <c r="D48" s="613"/>
      <c r="E48" s="613"/>
      <c r="F48" s="613"/>
      <c r="G48" s="613"/>
      <c r="H48" s="613"/>
      <c r="I48" s="613"/>
      <c r="J48" s="613"/>
      <c r="K48" s="613"/>
    </row>
    <row r="49" spans="1:10" ht="14.25" thickBot="1">
      <c r="A49" s="433" t="s">
        <v>129</v>
      </c>
      <c r="J49" s="313" t="s">
        <v>65</v>
      </c>
    </row>
    <row r="50" spans="1:10" ht="36" customHeight="1">
      <c r="A50" s="614"/>
      <c r="B50" s="615"/>
      <c r="C50" s="615"/>
      <c r="D50" s="616"/>
      <c r="E50" s="561" t="s">
        <v>95</v>
      </c>
      <c r="F50" s="511"/>
      <c r="G50" s="551" t="s">
        <v>134</v>
      </c>
      <c r="H50" s="512"/>
      <c r="I50" s="626" t="s">
        <v>125</v>
      </c>
      <c r="J50" s="627"/>
    </row>
    <row r="51" spans="1:10" ht="12.75">
      <c r="A51" s="617"/>
      <c r="B51" s="618"/>
      <c r="C51" s="618"/>
      <c r="D51" s="619"/>
      <c r="E51" s="506" t="s">
        <v>57</v>
      </c>
      <c r="F51" s="485" t="s">
        <v>58</v>
      </c>
      <c r="G51" s="513" t="s">
        <v>57</v>
      </c>
      <c r="H51" s="485" t="s">
        <v>58</v>
      </c>
      <c r="I51" s="628" t="s">
        <v>57</v>
      </c>
      <c r="J51" s="630" t="s">
        <v>58</v>
      </c>
    </row>
    <row r="52" spans="1:10" ht="13.5" thickBot="1">
      <c r="A52" s="617"/>
      <c r="B52" s="618"/>
      <c r="C52" s="618"/>
      <c r="D52" s="619"/>
      <c r="E52" s="507"/>
      <c r="F52" s="508"/>
      <c r="G52" s="514"/>
      <c r="H52" s="508"/>
      <c r="I52" s="629" t="s">
        <v>57</v>
      </c>
      <c r="J52" s="631"/>
    </row>
    <row r="53" spans="1:10" ht="13.5" thickTop="1">
      <c r="A53" s="62"/>
      <c r="B53" s="63" t="s">
        <v>59</v>
      </c>
      <c r="C53" s="64"/>
      <c r="D53" s="65"/>
      <c r="E53" s="201">
        <f>SUM(E54:E63)</f>
        <v>14.000000000000012</v>
      </c>
      <c r="F53" s="204">
        <f>SUM(F54:F63)</f>
        <v>7</v>
      </c>
      <c r="G53" s="203">
        <f>SUM(G54:G63)</f>
        <v>13.999999999999995</v>
      </c>
      <c r="H53" s="202">
        <f>SUM(H54:H63)</f>
        <v>5</v>
      </c>
      <c r="I53" s="303">
        <f>G53/E53</f>
        <v>0.9999999999999988</v>
      </c>
      <c r="J53" s="304">
        <f>H53/F53</f>
        <v>0.7142857142857143</v>
      </c>
    </row>
    <row r="54" spans="1:10" ht="12.75">
      <c r="A54" s="620" t="s">
        <v>60</v>
      </c>
      <c r="B54" s="621"/>
      <c r="C54" s="66" t="s">
        <v>13</v>
      </c>
      <c r="D54" s="67"/>
      <c r="E54" s="210" t="s">
        <v>102</v>
      </c>
      <c r="F54" s="211" t="s">
        <v>102</v>
      </c>
      <c r="G54" s="301" t="s">
        <v>102</v>
      </c>
      <c r="H54" s="281" t="s">
        <v>102</v>
      </c>
      <c r="I54" s="305" t="s">
        <v>102</v>
      </c>
      <c r="J54" s="306" t="s">
        <v>102</v>
      </c>
    </row>
    <row r="55" spans="1:10" ht="12.75">
      <c r="A55" s="622"/>
      <c r="B55" s="623"/>
      <c r="C55" s="68" t="s">
        <v>14</v>
      </c>
      <c r="D55" s="69"/>
      <c r="E55" s="219">
        <v>6</v>
      </c>
      <c r="F55" s="172">
        <v>3</v>
      </c>
      <c r="G55" s="290">
        <v>2</v>
      </c>
      <c r="H55" s="287">
        <v>0</v>
      </c>
      <c r="I55" s="307">
        <f>G55/E55</f>
        <v>0.3333333333333333</v>
      </c>
      <c r="J55" s="308" t="s">
        <v>102</v>
      </c>
    </row>
    <row r="56" spans="1:10" ht="12.75">
      <c r="A56" s="622"/>
      <c r="B56" s="623"/>
      <c r="C56" s="68" t="s">
        <v>15</v>
      </c>
      <c r="D56" s="69"/>
      <c r="E56" s="219">
        <v>0</v>
      </c>
      <c r="F56" s="172">
        <v>0</v>
      </c>
      <c r="G56" s="290">
        <v>0</v>
      </c>
      <c r="H56" s="172">
        <v>0</v>
      </c>
      <c r="I56" s="307" t="s">
        <v>102</v>
      </c>
      <c r="J56" s="308" t="s">
        <v>102</v>
      </c>
    </row>
    <row r="57" spans="1:10" ht="12.75">
      <c r="A57" s="622"/>
      <c r="B57" s="623"/>
      <c r="C57" s="68" t="s">
        <v>16</v>
      </c>
      <c r="D57" s="69"/>
      <c r="E57" s="219">
        <v>0</v>
      </c>
      <c r="F57" s="172">
        <v>0</v>
      </c>
      <c r="G57" s="290">
        <v>0</v>
      </c>
      <c r="H57" s="172">
        <v>0</v>
      </c>
      <c r="I57" s="309" t="s">
        <v>102</v>
      </c>
      <c r="J57" s="310" t="s">
        <v>102</v>
      </c>
    </row>
    <row r="58" spans="1:10" ht="12.75">
      <c r="A58" s="622"/>
      <c r="B58" s="623"/>
      <c r="C58" s="68" t="s">
        <v>17</v>
      </c>
      <c r="D58" s="69"/>
      <c r="E58" s="219">
        <v>0</v>
      </c>
      <c r="F58" s="172">
        <v>0</v>
      </c>
      <c r="G58" s="290">
        <v>0</v>
      </c>
      <c r="H58" s="172">
        <v>0</v>
      </c>
      <c r="I58" s="307" t="s">
        <v>102</v>
      </c>
      <c r="J58" s="308" t="s">
        <v>102</v>
      </c>
    </row>
    <row r="59" spans="1:10" ht="12.75">
      <c r="A59" s="622"/>
      <c r="B59" s="623"/>
      <c r="C59" s="68" t="s">
        <v>18</v>
      </c>
      <c r="D59" s="69"/>
      <c r="E59" s="219">
        <v>0</v>
      </c>
      <c r="F59" s="172">
        <v>0</v>
      </c>
      <c r="G59" s="290">
        <v>0</v>
      </c>
      <c r="H59" s="287">
        <v>0</v>
      </c>
      <c r="I59" s="307" t="s">
        <v>102</v>
      </c>
      <c r="J59" s="308" t="s">
        <v>102</v>
      </c>
    </row>
    <row r="60" spans="1:10" ht="12.75">
      <c r="A60" s="622"/>
      <c r="B60" s="623"/>
      <c r="C60" s="68" t="s">
        <v>19</v>
      </c>
      <c r="D60" s="69"/>
      <c r="E60" s="219">
        <v>8.000000000000012</v>
      </c>
      <c r="F60" s="172">
        <v>4</v>
      </c>
      <c r="G60" s="290">
        <v>8.999999999999995</v>
      </c>
      <c r="H60" s="287">
        <v>5</v>
      </c>
      <c r="I60" s="307">
        <f>G60/E60</f>
        <v>1.1249999999999976</v>
      </c>
      <c r="J60" s="308">
        <f>H60/F60</f>
        <v>1.25</v>
      </c>
    </row>
    <row r="61" spans="1:10" ht="12.75">
      <c r="A61" s="622"/>
      <c r="B61" s="623"/>
      <c r="C61" s="68" t="s">
        <v>20</v>
      </c>
      <c r="D61" s="69"/>
      <c r="E61" s="219">
        <v>0</v>
      </c>
      <c r="F61" s="172">
        <v>0</v>
      </c>
      <c r="G61" s="290">
        <v>0</v>
      </c>
      <c r="H61" s="172">
        <v>0</v>
      </c>
      <c r="I61" s="309" t="s">
        <v>102</v>
      </c>
      <c r="J61" s="310" t="s">
        <v>102</v>
      </c>
    </row>
    <row r="62" spans="1:10" ht="12.75">
      <c r="A62" s="622"/>
      <c r="B62" s="623"/>
      <c r="C62" s="68" t="s">
        <v>21</v>
      </c>
      <c r="D62" s="69"/>
      <c r="E62" s="219">
        <v>0</v>
      </c>
      <c r="F62" s="172">
        <v>0</v>
      </c>
      <c r="G62" s="290">
        <v>0</v>
      </c>
      <c r="H62" s="172">
        <v>0</v>
      </c>
      <c r="I62" s="307" t="s">
        <v>102</v>
      </c>
      <c r="J62" s="308" t="s">
        <v>102</v>
      </c>
    </row>
    <row r="63" spans="1:10" ht="13.5" thickBot="1">
      <c r="A63" s="624"/>
      <c r="B63" s="625"/>
      <c r="C63" s="70" t="s">
        <v>22</v>
      </c>
      <c r="D63" s="71"/>
      <c r="E63" s="119">
        <v>0</v>
      </c>
      <c r="F63" s="120">
        <v>0</v>
      </c>
      <c r="G63" s="299">
        <v>3</v>
      </c>
      <c r="H63" s="120">
        <v>0</v>
      </c>
      <c r="I63" s="311" t="s">
        <v>102</v>
      </c>
      <c r="J63" s="312" t="s">
        <v>102</v>
      </c>
    </row>
  </sheetData>
  <sheetProtection password="CB3F" sheet="1" objects="1" scenarios="1"/>
  <mergeCells count="46">
    <mergeCell ref="I19:I20"/>
    <mergeCell ref="J19:J20"/>
    <mergeCell ref="I18:J18"/>
    <mergeCell ref="A3:D5"/>
    <mergeCell ref="G3:H3"/>
    <mergeCell ref="I3:J3"/>
    <mergeCell ref="E4:E5"/>
    <mergeCell ref="F4:F5"/>
    <mergeCell ref="I4:I5"/>
    <mergeCell ref="J4:J5"/>
    <mergeCell ref="A54:B63"/>
    <mergeCell ref="I33:J33"/>
    <mergeCell ref="E34:E35"/>
    <mergeCell ref="F34:F35"/>
    <mergeCell ref="G34:G35"/>
    <mergeCell ref="H34:H35"/>
    <mergeCell ref="I34:I35"/>
    <mergeCell ref="J34:J35"/>
    <mergeCell ref="A33:D35"/>
    <mergeCell ref="E33:F33"/>
    <mergeCell ref="I50:J50"/>
    <mergeCell ref="E51:E52"/>
    <mergeCell ref="F51:F52"/>
    <mergeCell ref="G51:G52"/>
    <mergeCell ref="H51:H52"/>
    <mergeCell ref="I51:I52"/>
    <mergeCell ref="J51:J52"/>
    <mergeCell ref="A7:B16"/>
    <mergeCell ref="G4:G5"/>
    <mergeCell ref="H4:H5"/>
    <mergeCell ref="A22:B31"/>
    <mergeCell ref="A50:D52"/>
    <mergeCell ref="E50:F50"/>
    <mergeCell ref="G50:H50"/>
    <mergeCell ref="A37:B46"/>
    <mergeCell ref="G33:H33"/>
    <mergeCell ref="A1:K1"/>
    <mergeCell ref="A48:K48"/>
    <mergeCell ref="E3:F3"/>
    <mergeCell ref="A18:D20"/>
    <mergeCell ref="E18:F18"/>
    <mergeCell ref="G18:H18"/>
    <mergeCell ref="E19:E20"/>
    <mergeCell ref="F19:F20"/>
    <mergeCell ref="G19:G20"/>
    <mergeCell ref="H19:H20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květen 2009
Divize statistických informací a analýz
&amp;"Arial Narrow,Tučné"Zápisy dětí do 1. ročníku základního vzdělávání&amp;"Arial Narrow,Obyčejné"
</oddHeader>
    <oddFooter>&amp;C&amp;"Arial Narrow,Tučné"&amp;9&amp;P/&amp;N</oddFooter>
  </headerFooter>
  <rowBreaks count="1" manualBreakCount="1">
    <brk id="47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0.71875" style="2" customWidth="1"/>
    <col min="2" max="2" width="2.7109375" style="2" customWidth="1"/>
    <col min="3" max="3" width="9.140625" style="2" customWidth="1"/>
    <col min="4" max="4" width="16.28125" style="2" customWidth="1"/>
    <col min="5" max="10" width="6.7109375" style="2" customWidth="1"/>
    <col min="11" max="11" width="9.00390625" style="2" customWidth="1"/>
    <col min="12" max="13" width="6.7109375" style="2" customWidth="1"/>
    <col min="14" max="14" width="11.421875" style="2" bestFit="1" customWidth="1"/>
    <col min="15" max="16384" width="9.140625" style="2" customWidth="1"/>
  </cols>
  <sheetData>
    <row r="1" spans="1:13" ht="13.5" customHeight="1">
      <c r="A1" s="613" t="s">
        <v>89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</row>
    <row r="2" ht="12.75" customHeight="1" thickBot="1">
      <c r="A2" s="433" t="s">
        <v>121</v>
      </c>
    </row>
    <row r="3" spans="1:13" ht="40.5" customHeight="1">
      <c r="A3" s="632"/>
      <c r="B3" s="633"/>
      <c r="C3" s="633"/>
      <c r="D3" s="634"/>
      <c r="E3" s="641" t="s">
        <v>54</v>
      </c>
      <c r="F3" s="566"/>
      <c r="G3" s="564"/>
      <c r="H3" s="566" t="s">
        <v>103</v>
      </c>
      <c r="I3" s="566"/>
      <c r="J3" s="566"/>
      <c r="K3" s="642" t="s">
        <v>116</v>
      </c>
      <c r="L3" s="566"/>
      <c r="M3" s="577"/>
    </row>
    <row r="4" spans="1:13" ht="13.5" customHeight="1">
      <c r="A4" s="635"/>
      <c r="B4" s="636"/>
      <c r="C4" s="636"/>
      <c r="D4" s="637"/>
      <c r="E4" s="602" t="s">
        <v>57</v>
      </c>
      <c r="F4" s="643" t="s">
        <v>60</v>
      </c>
      <c r="G4" s="644"/>
      <c r="H4" s="645" t="s">
        <v>57</v>
      </c>
      <c r="I4" s="647" t="s">
        <v>69</v>
      </c>
      <c r="J4" s="644"/>
      <c r="K4" s="645" t="s">
        <v>70</v>
      </c>
      <c r="L4" s="647" t="s">
        <v>69</v>
      </c>
      <c r="M4" s="651"/>
    </row>
    <row r="5" spans="1:13" ht="17.25" customHeight="1" thickBot="1">
      <c r="A5" s="638"/>
      <c r="B5" s="639"/>
      <c r="C5" s="639"/>
      <c r="D5" s="640"/>
      <c r="E5" s="603"/>
      <c r="F5" s="27" t="s">
        <v>66</v>
      </c>
      <c r="G5" s="19" t="s">
        <v>67</v>
      </c>
      <c r="H5" s="646"/>
      <c r="I5" s="27" t="s">
        <v>66</v>
      </c>
      <c r="J5" s="19" t="s">
        <v>67</v>
      </c>
      <c r="K5" s="646"/>
      <c r="L5" s="58" t="s">
        <v>66</v>
      </c>
      <c r="M5" s="20" t="s">
        <v>67</v>
      </c>
    </row>
    <row r="6" spans="1:14" ht="13.5" thickTop="1">
      <c r="A6" s="21"/>
      <c r="B6" s="22" t="s">
        <v>59</v>
      </c>
      <c r="C6" s="23"/>
      <c r="D6" s="24"/>
      <c r="E6" s="53">
        <f aca="true" t="shared" si="0" ref="E6:J6">SUM(E7:E16)</f>
        <v>118900</v>
      </c>
      <c r="F6" s="60">
        <f t="shared" si="0"/>
        <v>64254.999999999854</v>
      </c>
      <c r="G6" s="25">
        <f t="shared" si="0"/>
        <v>54645.000000000146</v>
      </c>
      <c r="H6" s="30">
        <f t="shared" si="0"/>
        <v>17180</v>
      </c>
      <c r="I6" s="29">
        <f t="shared" si="0"/>
        <v>11331.999999999989</v>
      </c>
      <c r="J6" s="26">
        <f t="shared" si="0"/>
        <v>5848.000000000013</v>
      </c>
      <c r="K6" s="31">
        <f>H6/E6</f>
        <v>0.14449116904962153</v>
      </c>
      <c r="L6" s="32">
        <f>I6/F6</f>
        <v>0.17635981635670397</v>
      </c>
      <c r="M6" s="33">
        <f>J6/G6</f>
        <v>0.10701802543691091</v>
      </c>
      <c r="N6" s="57"/>
    </row>
    <row r="7" spans="1:14" ht="12.75">
      <c r="A7" s="28"/>
      <c r="B7" s="648" t="s">
        <v>60</v>
      </c>
      <c r="C7" s="8" t="s">
        <v>13</v>
      </c>
      <c r="D7" s="9"/>
      <c r="E7" s="89">
        <v>115497</v>
      </c>
      <c r="F7" s="39">
        <f aca="true" t="shared" si="1" ref="F7:F16">E7-G7</f>
        <v>62015.999999999854</v>
      </c>
      <c r="G7" s="10">
        <v>53481.000000000146</v>
      </c>
      <c r="H7" s="92">
        <v>16221</v>
      </c>
      <c r="I7" s="39">
        <f aca="true" t="shared" si="2" ref="I7:I16">H7-J7</f>
        <v>10706.999999999987</v>
      </c>
      <c r="J7" s="17">
        <v>5514.000000000013</v>
      </c>
      <c r="K7" s="40">
        <f aca="true" t="shared" si="3" ref="K7:K16">H7/E7</f>
        <v>0.1404452063689966</v>
      </c>
      <c r="L7" s="41">
        <f aca="true" t="shared" si="4" ref="L7:L16">I7/F7</f>
        <v>0.17264899380804974</v>
      </c>
      <c r="M7" s="42">
        <f aca="true" t="shared" si="5" ref="M7:M16">J7/G7</f>
        <v>0.10310203623716829</v>
      </c>
      <c r="N7" s="57"/>
    </row>
    <row r="8" spans="1:14" ht="12.75">
      <c r="A8" s="34"/>
      <c r="B8" s="652"/>
      <c r="C8" s="35" t="s">
        <v>14</v>
      </c>
      <c r="D8" s="36"/>
      <c r="E8" s="90">
        <v>531</v>
      </c>
      <c r="F8" s="43">
        <f t="shared" si="1"/>
        <v>332</v>
      </c>
      <c r="G8" s="37">
        <v>199</v>
      </c>
      <c r="H8" s="93">
        <v>140</v>
      </c>
      <c r="I8" s="43">
        <f t="shared" si="2"/>
        <v>83</v>
      </c>
      <c r="J8" s="38">
        <v>57</v>
      </c>
      <c r="K8" s="44">
        <f t="shared" si="3"/>
        <v>0.263653483992467</v>
      </c>
      <c r="L8" s="45">
        <f t="shared" si="4"/>
        <v>0.25</v>
      </c>
      <c r="M8" s="46">
        <f t="shared" si="5"/>
        <v>0.2864321608040201</v>
      </c>
      <c r="N8" s="57"/>
    </row>
    <row r="9" spans="1:14" ht="12.75">
      <c r="A9" s="34"/>
      <c r="B9" s="652"/>
      <c r="C9" s="35" t="s">
        <v>15</v>
      </c>
      <c r="D9" s="36"/>
      <c r="E9" s="90">
        <v>126</v>
      </c>
      <c r="F9" s="43">
        <f t="shared" si="1"/>
        <v>64</v>
      </c>
      <c r="G9" s="37">
        <v>62</v>
      </c>
      <c r="H9" s="93">
        <v>36</v>
      </c>
      <c r="I9" s="43">
        <f t="shared" si="2"/>
        <v>16</v>
      </c>
      <c r="J9" s="38">
        <v>20</v>
      </c>
      <c r="K9" s="44">
        <f t="shared" si="3"/>
        <v>0.2857142857142857</v>
      </c>
      <c r="L9" s="45">
        <f t="shared" si="4"/>
        <v>0.25</v>
      </c>
      <c r="M9" s="46">
        <f t="shared" si="5"/>
        <v>0.3225806451612903</v>
      </c>
      <c r="N9" s="57"/>
    </row>
    <row r="10" spans="1:14" ht="12.75">
      <c r="A10" s="34"/>
      <c r="B10" s="652"/>
      <c r="C10" s="35" t="s">
        <v>16</v>
      </c>
      <c r="D10" s="36"/>
      <c r="E10" s="90">
        <v>88.00000000000024</v>
      </c>
      <c r="F10" s="43">
        <f t="shared" si="1"/>
        <v>48.00000000000024</v>
      </c>
      <c r="G10" s="37">
        <v>40</v>
      </c>
      <c r="H10" s="93">
        <v>18</v>
      </c>
      <c r="I10" s="43">
        <f t="shared" si="2"/>
        <v>12</v>
      </c>
      <c r="J10" s="38">
        <v>6</v>
      </c>
      <c r="K10" s="44">
        <f t="shared" si="3"/>
        <v>0.20454545454545398</v>
      </c>
      <c r="L10" s="45">
        <f t="shared" si="4"/>
        <v>0.24999999999999875</v>
      </c>
      <c r="M10" s="46">
        <f t="shared" si="5"/>
        <v>0.15</v>
      </c>
      <c r="N10" s="57"/>
    </row>
    <row r="11" spans="1:14" ht="12.75">
      <c r="A11" s="34"/>
      <c r="B11" s="652"/>
      <c r="C11" s="35" t="s">
        <v>17</v>
      </c>
      <c r="D11" s="36"/>
      <c r="E11" s="90">
        <v>1389</v>
      </c>
      <c r="F11" s="43">
        <f t="shared" si="1"/>
        <v>939</v>
      </c>
      <c r="G11" s="37">
        <v>450</v>
      </c>
      <c r="H11" s="93">
        <v>352.0000000000009</v>
      </c>
      <c r="I11" s="43">
        <f t="shared" si="2"/>
        <v>232.0000000000009</v>
      </c>
      <c r="J11" s="38">
        <v>120</v>
      </c>
      <c r="K11" s="44">
        <f t="shared" si="3"/>
        <v>0.2534197264218869</v>
      </c>
      <c r="L11" s="45">
        <f t="shared" si="4"/>
        <v>0.24707135250266338</v>
      </c>
      <c r="M11" s="46">
        <f t="shared" si="5"/>
        <v>0.26666666666666666</v>
      </c>
      <c r="N11" s="57"/>
    </row>
    <row r="12" spans="1:14" ht="12.75">
      <c r="A12" s="34"/>
      <c r="B12" s="652"/>
      <c r="C12" s="35" t="s">
        <v>18</v>
      </c>
      <c r="D12" s="36"/>
      <c r="E12" s="90">
        <v>176</v>
      </c>
      <c r="F12" s="43">
        <f t="shared" si="1"/>
        <v>100</v>
      </c>
      <c r="G12" s="37">
        <v>76</v>
      </c>
      <c r="H12" s="93">
        <v>41</v>
      </c>
      <c r="I12" s="43">
        <f t="shared" si="2"/>
        <v>26</v>
      </c>
      <c r="J12" s="38">
        <v>15</v>
      </c>
      <c r="K12" s="44">
        <f t="shared" si="3"/>
        <v>0.23295454545454544</v>
      </c>
      <c r="L12" s="45">
        <f t="shared" si="4"/>
        <v>0.26</v>
      </c>
      <c r="M12" s="46">
        <f t="shared" si="5"/>
        <v>0.19736842105263158</v>
      </c>
      <c r="N12" s="57"/>
    </row>
    <row r="13" spans="1:14" ht="12.75">
      <c r="A13" s="34"/>
      <c r="B13" s="652"/>
      <c r="C13" s="35" t="s">
        <v>19</v>
      </c>
      <c r="D13" s="36"/>
      <c r="E13" s="90">
        <v>515.0000000000006</v>
      </c>
      <c r="F13" s="43">
        <f t="shared" si="1"/>
        <v>320.00000000000057</v>
      </c>
      <c r="G13" s="37">
        <v>195</v>
      </c>
      <c r="H13" s="93">
        <v>186</v>
      </c>
      <c r="I13" s="43">
        <f t="shared" si="2"/>
        <v>117</v>
      </c>
      <c r="J13" s="38">
        <v>69</v>
      </c>
      <c r="K13" s="44">
        <f t="shared" si="3"/>
        <v>0.3611650485436889</v>
      </c>
      <c r="L13" s="45">
        <f t="shared" si="4"/>
        <v>0.36562499999999937</v>
      </c>
      <c r="M13" s="46">
        <f t="shared" si="5"/>
        <v>0.35384615384615387</v>
      </c>
      <c r="N13" s="57"/>
    </row>
    <row r="14" spans="1:14" ht="12.75">
      <c r="A14" s="34"/>
      <c r="B14" s="652"/>
      <c r="C14" s="35" t="s">
        <v>20</v>
      </c>
      <c r="D14" s="36"/>
      <c r="E14" s="90">
        <v>180</v>
      </c>
      <c r="F14" s="43">
        <f t="shared" si="1"/>
        <v>111.99999999999994</v>
      </c>
      <c r="G14" s="37">
        <v>68.00000000000006</v>
      </c>
      <c r="H14" s="93">
        <v>76.00000000000024</v>
      </c>
      <c r="I14" s="43">
        <f t="shared" si="2"/>
        <v>52.00000000000024</v>
      </c>
      <c r="J14" s="38">
        <v>24</v>
      </c>
      <c r="K14" s="44">
        <f t="shared" si="3"/>
        <v>0.42222222222222355</v>
      </c>
      <c r="L14" s="45">
        <f t="shared" si="4"/>
        <v>0.4642857142857167</v>
      </c>
      <c r="M14" s="46">
        <f t="shared" si="5"/>
        <v>0.3529411764705879</v>
      </c>
      <c r="N14" s="57"/>
    </row>
    <row r="15" spans="1:14" ht="12.75">
      <c r="A15" s="34"/>
      <c r="B15" s="652"/>
      <c r="C15" s="35" t="s">
        <v>21</v>
      </c>
      <c r="D15" s="36"/>
      <c r="E15" s="90">
        <v>112</v>
      </c>
      <c r="F15" s="43">
        <f t="shared" si="1"/>
        <v>92</v>
      </c>
      <c r="G15" s="37">
        <v>20</v>
      </c>
      <c r="H15" s="93">
        <v>27</v>
      </c>
      <c r="I15" s="43">
        <f t="shared" si="2"/>
        <v>21.999999999999993</v>
      </c>
      <c r="J15" s="38">
        <v>5.000000000000006</v>
      </c>
      <c r="K15" s="44">
        <f t="shared" si="3"/>
        <v>0.24107142857142858</v>
      </c>
      <c r="L15" s="45">
        <f t="shared" si="4"/>
        <v>0.23913043478260862</v>
      </c>
      <c r="M15" s="46">
        <f t="shared" si="5"/>
        <v>0.25000000000000033</v>
      </c>
      <c r="N15" s="57"/>
    </row>
    <row r="16" spans="1:14" ht="13.5" thickBot="1">
      <c r="A16" s="47"/>
      <c r="B16" s="653"/>
      <c r="C16" s="12" t="s">
        <v>22</v>
      </c>
      <c r="D16" s="13"/>
      <c r="E16" s="91">
        <v>286</v>
      </c>
      <c r="F16" s="48">
        <f t="shared" si="1"/>
        <v>232</v>
      </c>
      <c r="G16" s="14">
        <v>54</v>
      </c>
      <c r="H16" s="94">
        <v>82.99999999999987</v>
      </c>
      <c r="I16" s="48">
        <f t="shared" si="2"/>
        <v>64.99999999999987</v>
      </c>
      <c r="J16" s="18">
        <v>18</v>
      </c>
      <c r="K16" s="49">
        <f t="shared" si="3"/>
        <v>0.29020979020978976</v>
      </c>
      <c r="L16" s="50">
        <f t="shared" si="4"/>
        <v>0.28017241379310287</v>
      </c>
      <c r="M16" s="51">
        <f t="shared" si="5"/>
        <v>0.3333333333333333</v>
      </c>
      <c r="N16" s="57"/>
    </row>
    <row r="17" ht="12.75">
      <c r="N17" s="57"/>
    </row>
    <row r="18" spans="1:14" ht="30" customHeight="1">
      <c r="A18" s="654" t="s">
        <v>88</v>
      </c>
      <c r="B18" s="613"/>
      <c r="C18" s="613"/>
      <c r="D18" s="613"/>
      <c r="E18" s="613"/>
      <c r="F18" s="613"/>
      <c r="G18" s="613"/>
      <c r="H18" s="613"/>
      <c r="I18" s="613"/>
      <c r="J18" s="613"/>
      <c r="K18" s="613"/>
      <c r="L18" s="613"/>
      <c r="M18" s="613"/>
      <c r="N18" s="57"/>
    </row>
    <row r="19" spans="1:14" ht="12.75" customHeight="1" thickBot="1">
      <c r="A19" s="433" t="s">
        <v>121</v>
      </c>
      <c r="N19" s="57"/>
    </row>
    <row r="20" spans="1:14" ht="40.5" customHeight="1">
      <c r="A20" s="632"/>
      <c r="B20" s="633"/>
      <c r="C20" s="633"/>
      <c r="D20" s="634"/>
      <c r="E20" s="641" t="s">
        <v>54</v>
      </c>
      <c r="F20" s="566"/>
      <c r="G20" s="564"/>
      <c r="H20" s="566" t="s">
        <v>103</v>
      </c>
      <c r="I20" s="566"/>
      <c r="J20" s="566"/>
      <c r="K20" s="642" t="s">
        <v>116</v>
      </c>
      <c r="L20" s="566"/>
      <c r="M20" s="577"/>
      <c r="N20" s="57"/>
    </row>
    <row r="21" spans="1:14" ht="13.5" customHeight="1">
      <c r="A21" s="635"/>
      <c r="B21" s="636"/>
      <c r="C21" s="636"/>
      <c r="D21" s="637"/>
      <c r="E21" s="602" t="s">
        <v>57</v>
      </c>
      <c r="F21" s="643" t="s">
        <v>60</v>
      </c>
      <c r="G21" s="644"/>
      <c r="H21" s="645" t="s">
        <v>57</v>
      </c>
      <c r="I21" s="647" t="s">
        <v>69</v>
      </c>
      <c r="J21" s="644"/>
      <c r="K21" s="645" t="s">
        <v>70</v>
      </c>
      <c r="L21" s="647" t="s">
        <v>69</v>
      </c>
      <c r="M21" s="651"/>
      <c r="N21" s="57"/>
    </row>
    <row r="22" spans="1:14" ht="17.25" customHeight="1" thickBot="1">
      <c r="A22" s="638"/>
      <c r="B22" s="639"/>
      <c r="C22" s="639"/>
      <c r="D22" s="640"/>
      <c r="E22" s="603"/>
      <c r="F22" s="27" t="s">
        <v>66</v>
      </c>
      <c r="G22" s="19" t="s">
        <v>67</v>
      </c>
      <c r="H22" s="646"/>
      <c r="I22" s="27" t="s">
        <v>66</v>
      </c>
      <c r="J22" s="19" t="s">
        <v>67</v>
      </c>
      <c r="K22" s="646"/>
      <c r="L22" s="58" t="s">
        <v>66</v>
      </c>
      <c r="M22" s="20" t="s">
        <v>67</v>
      </c>
      <c r="N22" s="57"/>
    </row>
    <row r="23" spans="1:14" ht="13.5" thickTop="1">
      <c r="A23" s="21"/>
      <c r="B23" s="22" t="s">
        <v>59</v>
      </c>
      <c r="C23" s="23"/>
      <c r="D23" s="24"/>
      <c r="E23" s="59">
        <f aca="true" t="shared" si="6" ref="E23:J23">SUM(E24:E33)</f>
        <v>117374</v>
      </c>
      <c r="F23" s="60">
        <f t="shared" si="6"/>
        <v>63281.99999999991</v>
      </c>
      <c r="G23" s="25">
        <f t="shared" si="6"/>
        <v>54092.00000000009</v>
      </c>
      <c r="H23" s="30">
        <f t="shared" si="6"/>
        <v>16796</v>
      </c>
      <c r="I23" s="29">
        <f t="shared" si="6"/>
        <v>11100</v>
      </c>
      <c r="J23" s="26">
        <f t="shared" si="6"/>
        <v>5696</v>
      </c>
      <c r="K23" s="31">
        <f>H23/E23</f>
        <v>0.14309813076149744</v>
      </c>
      <c r="L23" s="32">
        <f aca="true" t="shared" si="7" ref="L23:L33">I23/F23</f>
        <v>0.17540532852943988</v>
      </c>
      <c r="M23" s="33">
        <f aca="true" t="shared" si="8" ref="M23:M33">J23/G23</f>
        <v>0.10530207794128504</v>
      </c>
      <c r="N23" s="57"/>
    </row>
    <row r="24" spans="1:14" ht="12.75">
      <c r="A24" s="28"/>
      <c r="B24" s="648" t="s">
        <v>60</v>
      </c>
      <c r="C24" s="8" t="s">
        <v>13</v>
      </c>
      <c r="D24" s="9"/>
      <c r="E24" s="89">
        <v>115379</v>
      </c>
      <c r="F24" s="39">
        <f aca="true" t="shared" si="9" ref="F24:F33">E24-G24</f>
        <v>61948.99999999991</v>
      </c>
      <c r="G24" s="10">
        <v>53430.00000000009</v>
      </c>
      <c r="H24" s="92">
        <v>16204</v>
      </c>
      <c r="I24" s="39">
        <f aca="true" t="shared" si="10" ref="I24:I33">H24-J24</f>
        <v>10699</v>
      </c>
      <c r="J24" s="17">
        <v>5505</v>
      </c>
      <c r="K24" s="40">
        <f aca="true" t="shared" si="11" ref="K24:K33">H24/E24</f>
        <v>0.14044150148640566</v>
      </c>
      <c r="L24" s="41">
        <f t="shared" si="7"/>
        <v>0.17270658122003607</v>
      </c>
      <c r="M24" s="42">
        <f t="shared" si="8"/>
        <v>0.10303200449185834</v>
      </c>
      <c r="N24" s="57"/>
    </row>
    <row r="25" spans="1:14" ht="12.75">
      <c r="A25" s="34"/>
      <c r="B25" s="649"/>
      <c r="C25" s="35" t="s">
        <v>14</v>
      </c>
      <c r="D25" s="36"/>
      <c r="E25" s="90">
        <v>108</v>
      </c>
      <c r="F25" s="43">
        <f t="shared" si="9"/>
        <v>70.99999999999994</v>
      </c>
      <c r="G25" s="37">
        <v>37.00000000000006</v>
      </c>
      <c r="H25" s="93">
        <v>39.000000000000135</v>
      </c>
      <c r="I25" s="43">
        <f t="shared" si="10"/>
        <v>25.000000000000135</v>
      </c>
      <c r="J25" s="38">
        <v>14</v>
      </c>
      <c r="K25" s="44">
        <f t="shared" si="11"/>
        <v>0.3611111111111124</v>
      </c>
      <c r="L25" s="45">
        <f t="shared" si="7"/>
        <v>0.3521126760563402</v>
      </c>
      <c r="M25" s="46">
        <f t="shared" si="8"/>
        <v>0.3783783783783778</v>
      </c>
      <c r="N25" s="57"/>
    </row>
    <row r="26" spans="1:14" ht="12.75">
      <c r="A26" s="34"/>
      <c r="B26" s="649"/>
      <c r="C26" s="35" t="s">
        <v>15</v>
      </c>
      <c r="D26" s="36"/>
      <c r="E26" s="90">
        <v>61</v>
      </c>
      <c r="F26" s="43">
        <f t="shared" si="9"/>
        <v>30</v>
      </c>
      <c r="G26" s="37">
        <v>31</v>
      </c>
      <c r="H26" s="93">
        <v>20</v>
      </c>
      <c r="I26" s="43">
        <f t="shared" si="10"/>
        <v>10</v>
      </c>
      <c r="J26" s="38">
        <v>10</v>
      </c>
      <c r="K26" s="44">
        <f t="shared" si="11"/>
        <v>0.32786885245901637</v>
      </c>
      <c r="L26" s="45">
        <f t="shared" si="7"/>
        <v>0.3333333333333333</v>
      </c>
      <c r="M26" s="46">
        <f t="shared" si="8"/>
        <v>0.3225806451612903</v>
      </c>
      <c r="N26" s="57"/>
    </row>
    <row r="27" spans="1:14" ht="12.75">
      <c r="A27" s="34"/>
      <c r="B27" s="649"/>
      <c r="C27" s="35" t="s">
        <v>16</v>
      </c>
      <c r="D27" s="36"/>
      <c r="E27" s="90">
        <v>62.000000000000135</v>
      </c>
      <c r="F27" s="43">
        <f t="shared" si="9"/>
        <v>36.000000000000135</v>
      </c>
      <c r="G27" s="37">
        <v>26</v>
      </c>
      <c r="H27" s="93">
        <v>12</v>
      </c>
      <c r="I27" s="43">
        <f t="shared" si="10"/>
        <v>8.999999999999995</v>
      </c>
      <c r="J27" s="38">
        <v>3.0000000000000058</v>
      </c>
      <c r="K27" s="44">
        <f t="shared" si="11"/>
        <v>0.19354838709677377</v>
      </c>
      <c r="L27" s="45">
        <f t="shared" si="7"/>
        <v>0.24999999999999892</v>
      </c>
      <c r="M27" s="46">
        <f t="shared" si="8"/>
        <v>0.11538461538461561</v>
      </c>
      <c r="N27" s="57"/>
    </row>
    <row r="28" spans="1:14" ht="12.75">
      <c r="A28" s="34"/>
      <c r="B28" s="649"/>
      <c r="C28" s="35" t="s">
        <v>17</v>
      </c>
      <c r="D28" s="36"/>
      <c r="E28" s="90">
        <v>1090</v>
      </c>
      <c r="F28" s="43">
        <f t="shared" si="9"/>
        <v>728</v>
      </c>
      <c r="G28" s="37">
        <v>362</v>
      </c>
      <c r="H28" s="93">
        <v>269.0000000000005</v>
      </c>
      <c r="I28" s="43">
        <f t="shared" si="10"/>
        <v>179.00000000000065</v>
      </c>
      <c r="J28" s="38">
        <v>89.99999999999986</v>
      </c>
      <c r="K28" s="44">
        <f t="shared" si="11"/>
        <v>0.24678899082568853</v>
      </c>
      <c r="L28" s="45">
        <f t="shared" si="7"/>
        <v>0.24587912087912178</v>
      </c>
      <c r="M28" s="46">
        <f t="shared" si="8"/>
        <v>0.24861878453038636</v>
      </c>
      <c r="N28" s="57"/>
    </row>
    <row r="29" spans="1:14" ht="12.75">
      <c r="A29" s="34"/>
      <c r="B29" s="649"/>
      <c r="C29" s="35" t="s">
        <v>18</v>
      </c>
      <c r="D29" s="36"/>
      <c r="E29" s="90">
        <v>133</v>
      </c>
      <c r="F29" s="43">
        <f t="shared" si="9"/>
        <v>71.0000000000001</v>
      </c>
      <c r="G29" s="37">
        <v>61.9999999999999</v>
      </c>
      <c r="H29" s="93">
        <v>36.00000000000006</v>
      </c>
      <c r="I29" s="43">
        <f t="shared" si="10"/>
        <v>22.000000000000057</v>
      </c>
      <c r="J29" s="38">
        <v>14</v>
      </c>
      <c r="K29" s="44">
        <f t="shared" si="11"/>
        <v>0.27067669172932374</v>
      </c>
      <c r="L29" s="45">
        <f t="shared" si="7"/>
        <v>0.30985915492957783</v>
      </c>
      <c r="M29" s="46">
        <f t="shared" si="8"/>
        <v>0.22580645161290358</v>
      </c>
      <c r="N29" s="57"/>
    </row>
    <row r="30" spans="1:14" ht="12.75">
      <c r="A30" s="34"/>
      <c r="B30" s="649"/>
      <c r="C30" s="35" t="s">
        <v>19</v>
      </c>
      <c r="D30" s="36"/>
      <c r="E30" s="90">
        <v>162</v>
      </c>
      <c r="F30" s="43">
        <f t="shared" si="9"/>
        <v>104</v>
      </c>
      <c r="G30" s="37">
        <v>58</v>
      </c>
      <c r="H30" s="93">
        <v>83.00000000000023</v>
      </c>
      <c r="I30" s="43">
        <f t="shared" si="10"/>
        <v>57.00000000000023</v>
      </c>
      <c r="J30" s="38">
        <v>26</v>
      </c>
      <c r="K30" s="44">
        <f t="shared" si="11"/>
        <v>0.5123456790123471</v>
      </c>
      <c r="L30" s="45">
        <f t="shared" si="7"/>
        <v>0.5480769230769252</v>
      </c>
      <c r="M30" s="46">
        <f t="shared" si="8"/>
        <v>0.4482758620689655</v>
      </c>
      <c r="N30" s="57"/>
    </row>
    <row r="31" spans="1:14" ht="12.75">
      <c r="A31" s="34"/>
      <c r="B31" s="649"/>
      <c r="C31" s="35" t="s">
        <v>20</v>
      </c>
      <c r="D31" s="36"/>
      <c r="E31" s="90">
        <v>137</v>
      </c>
      <c r="F31" s="43">
        <f t="shared" si="9"/>
        <v>87.99999999999991</v>
      </c>
      <c r="G31" s="37">
        <v>49.00000000000009</v>
      </c>
      <c r="H31" s="93">
        <v>71.00000000000011</v>
      </c>
      <c r="I31" s="43">
        <f t="shared" si="10"/>
        <v>50.000000000000114</v>
      </c>
      <c r="J31" s="38">
        <v>21</v>
      </c>
      <c r="K31" s="44">
        <f t="shared" si="11"/>
        <v>0.5182481751824826</v>
      </c>
      <c r="L31" s="45">
        <f t="shared" si="7"/>
        <v>0.56818181818182</v>
      </c>
      <c r="M31" s="46">
        <f t="shared" si="8"/>
        <v>0.42857142857142777</v>
      </c>
      <c r="N31" s="57"/>
    </row>
    <row r="32" spans="1:14" ht="12.75">
      <c r="A32" s="34"/>
      <c r="B32" s="649"/>
      <c r="C32" s="35" t="s">
        <v>21</v>
      </c>
      <c r="D32" s="36"/>
      <c r="E32" s="90">
        <v>90.00000000000013</v>
      </c>
      <c r="F32" s="43">
        <f t="shared" si="9"/>
        <v>76.00000000000013</v>
      </c>
      <c r="G32" s="37">
        <v>14</v>
      </c>
      <c r="H32" s="93">
        <v>25</v>
      </c>
      <c r="I32" s="43">
        <f t="shared" si="10"/>
        <v>20.999999999999993</v>
      </c>
      <c r="J32" s="38">
        <v>4.000000000000006</v>
      </c>
      <c r="K32" s="44">
        <f t="shared" si="11"/>
        <v>0.2777777777777774</v>
      </c>
      <c r="L32" s="45">
        <f t="shared" si="7"/>
        <v>0.2763157894736836</v>
      </c>
      <c r="M32" s="46">
        <f t="shared" si="8"/>
        <v>0.28571428571428614</v>
      </c>
      <c r="N32" s="57"/>
    </row>
    <row r="33" spans="1:14" ht="13.5" thickBot="1">
      <c r="A33" s="47"/>
      <c r="B33" s="650"/>
      <c r="C33" s="12" t="s">
        <v>22</v>
      </c>
      <c r="D33" s="13"/>
      <c r="E33" s="91">
        <v>152</v>
      </c>
      <c r="F33" s="48">
        <f t="shared" si="9"/>
        <v>128.99999999999994</v>
      </c>
      <c r="G33" s="14">
        <v>23.00000000000005</v>
      </c>
      <c r="H33" s="94">
        <v>36.999999999999936</v>
      </c>
      <c r="I33" s="48">
        <f t="shared" si="10"/>
        <v>27.999999999999908</v>
      </c>
      <c r="J33" s="18">
        <v>9.00000000000003</v>
      </c>
      <c r="K33" s="49">
        <f t="shared" si="11"/>
        <v>0.24342105263157854</v>
      </c>
      <c r="L33" s="50">
        <f t="shared" si="7"/>
        <v>0.21705426356589086</v>
      </c>
      <c r="M33" s="51">
        <f t="shared" si="8"/>
        <v>0.3913043478260874</v>
      </c>
      <c r="N33" s="57"/>
    </row>
    <row r="34" ht="13.5" customHeight="1">
      <c r="N34" s="57"/>
    </row>
    <row r="35" spans="1:14" ht="30" customHeight="1">
      <c r="A35" s="654" t="s">
        <v>90</v>
      </c>
      <c r="B35" s="613"/>
      <c r="C35" s="613"/>
      <c r="D35" s="613"/>
      <c r="E35" s="613"/>
      <c r="F35" s="613"/>
      <c r="G35" s="613"/>
      <c r="H35" s="613"/>
      <c r="I35" s="613"/>
      <c r="J35" s="613"/>
      <c r="K35" s="613"/>
      <c r="L35" s="613"/>
      <c r="M35" s="613"/>
      <c r="N35" s="57"/>
    </row>
    <row r="36" spans="1:14" ht="12.75" customHeight="1" thickBot="1">
      <c r="A36" s="433" t="s">
        <v>121</v>
      </c>
      <c r="N36" s="57"/>
    </row>
    <row r="37" spans="1:14" ht="40.5" customHeight="1">
      <c r="A37" s="632"/>
      <c r="B37" s="633"/>
      <c r="C37" s="633"/>
      <c r="D37" s="634"/>
      <c r="E37" s="641" t="s">
        <v>54</v>
      </c>
      <c r="F37" s="566"/>
      <c r="G37" s="564"/>
      <c r="H37" s="566" t="s">
        <v>103</v>
      </c>
      <c r="I37" s="566"/>
      <c r="J37" s="566"/>
      <c r="K37" s="642" t="s">
        <v>116</v>
      </c>
      <c r="L37" s="566"/>
      <c r="M37" s="577"/>
      <c r="N37" s="57"/>
    </row>
    <row r="38" spans="1:14" ht="13.5" customHeight="1">
      <c r="A38" s="635"/>
      <c r="B38" s="636"/>
      <c r="C38" s="636"/>
      <c r="D38" s="637"/>
      <c r="E38" s="602" t="s">
        <v>57</v>
      </c>
      <c r="F38" s="643" t="s">
        <v>60</v>
      </c>
      <c r="G38" s="644"/>
      <c r="H38" s="645" t="s">
        <v>57</v>
      </c>
      <c r="I38" s="647" t="s">
        <v>69</v>
      </c>
      <c r="J38" s="644"/>
      <c r="K38" s="645" t="s">
        <v>70</v>
      </c>
      <c r="L38" s="647" t="s">
        <v>69</v>
      </c>
      <c r="M38" s="651"/>
      <c r="N38" s="57"/>
    </row>
    <row r="39" spans="1:14" ht="17.25" customHeight="1" thickBot="1">
      <c r="A39" s="638"/>
      <c r="B39" s="639"/>
      <c r="C39" s="639"/>
      <c r="D39" s="640"/>
      <c r="E39" s="603"/>
      <c r="F39" s="27" t="s">
        <v>66</v>
      </c>
      <c r="G39" s="19" t="s">
        <v>67</v>
      </c>
      <c r="H39" s="646"/>
      <c r="I39" s="27" t="s">
        <v>66</v>
      </c>
      <c r="J39" s="19" t="s">
        <v>67</v>
      </c>
      <c r="K39" s="646"/>
      <c r="L39" s="58" t="s">
        <v>66</v>
      </c>
      <c r="M39" s="20" t="s">
        <v>67</v>
      </c>
      <c r="N39" s="57"/>
    </row>
    <row r="40" spans="1:14" ht="13.5" thickTop="1">
      <c r="A40" s="21"/>
      <c r="B40" s="22" t="s">
        <v>59</v>
      </c>
      <c r="C40" s="23"/>
      <c r="D40" s="24"/>
      <c r="E40" s="59">
        <f aca="true" t="shared" si="12" ref="E40:J40">SUM(E41:E50)</f>
        <v>1526</v>
      </c>
      <c r="F40" s="60">
        <f t="shared" si="12"/>
        <v>973</v>
      </c>
      <c r="G40" s="25">
        <f t="shared" si="12"/>
        <v>553</v>
      </c>
      <c r="H40" s="30">
        <f t="shared" si="12"/>
        <v>384</v>
      </c>
      <c r="I40" s="29">
        <f t="shared" si="12"/>
        <v>232</v>
      </c>
      <c r="J40" s="26">
        <f t="shared" si="12"/>
        <v>152</v>
      </c>
      <c r="K40" s="31">
        <f>H40/E40</f>
        <v>0.2516382699868938</v>
      </c>
      <c r="L40" s="32">
        <f aca="true" t="shared" si="13" ref="L40:L50">I40/F40</f>
        <v>0.23843782117163412</v>
      </c>
      <c r="M40" s="33">
        <f aca="true" t="shared" si="14" ref="M40:M50">J40/G40</f>
        <v>0.27486437613019893</v>
      </c>
      <c r="N40" s="57"/>
    </row>
    <row r="41" spans="1:14" ht="12.75">
      <c r="A41" s="28"/>
      <c r="B41" s="648" t="s">
        <v>60</v>
      </c>
      <c r="C41" s="8" t="s">
        <v>13</v>
      </c>
      <c r="D41" s="9"/>
      <c r="E41" s="89">
        <v>118</v>
      </c>
      <c r="F41" s="39">
        <f aca="true" t="shared" si="15" ref="F41:F50">E41-G41</f>
        <v>67</v>
      </c>
      <c r="G41" s="10">
        <v>51</v>
      </c>
      <c r="H41" s="92">
        <v>17</v>
      </c>
      <c r="I41" s="39">
        <f aca="true" t="shared" si="16" ref="I41:I50">H41-J41</f>
        <v>8.000000000000005</v>
      </c>
      <c r="J41" s="17">
        <v>8.999999999999995</v>
      </c>
      <c r="K41" s="40">
        <f aca="true" t="shared" si="17" ref="K41:K50">H41/E41</f>
        <v>0.1440677966101695</v>
      </c>
      <c r="L41" s="41">
        <f t="shared" si="13"/>
        <v>0.11940298507462695</v>
      </c>
      <c r="M41" s="42">
        <f t="shared" si="14"/>
        <v>0.17647058823529402</v>
      </c>
      <c r="N41" s="57"/>
    </row>
    <row r="42" spans="1:14" ht="12.75" customHeight="1">
      <c r="A42" s="34"/>
      <c r="B42" s="649"/>
      <c r="C42" s="35" t="s">
        <v>14</v>
      </c>
      <c r="D42" s="36"/>
      <c r="E42" s="90">
        <v>423</v>
      </c>
      <c r="F42" s="43">
        <f t="shared" si="15"/>
        <v>261</v>
      </c>
      <c r="G42" s="37">
        <v>162</v>
      </c>
      <c r="H42" s="93">
        <v>101</v>
      </c>
      <c r="I42" s="43">
        <f t="shared" si="16"/>
        <v>58</v>
      </c>
      <c r="J42" s="38">
        <v>43</v>
      </c>
      <c r="K42" s="44">
        <f t="shared" si="17"/>
        <v>0.23877068557919623</v>
      </c>
      <c r="L42" s="45">
        <f t="shared" si="13"/>
        <v>0.2222222222222222</v>
      </c>
      <c r="M42" s="46">
        <f t="shared" si="14"/>
        <v>0.2654320987654321</v>
      </c>
      <c r="N42" s="57"/>
    </row>
    <row r="43" spans="1:14" ht="12.75">
      <c r="A43" s="34"/>
      <c r="B43" s="649"/>
      <c r="C43" s="35" t="s">
        <v>15</v>
      </c>
      <c r="D43" s="36"/>
      <c r="E43" s="90">
        <v>65</v>
      </c>
      <c r="F43" s="43">
        <f t="shared" si="15"/>
        <v>34</v>
      </c>
      <c r="G43" s="37">
        <v>31</v>
      </c>
      <c r="H43" s="93">
        <v>16</v>
      </c>
      <c r="I43" s="43">
        <f t="shared" si="16"/>
        <v>6</v>
      </c>
      <c r="J43" s="38">
        <v>10</v>
      </c>
      <c r="K43" s="44">
        <f t="shared" si="17"/>
        <v>0.24615384615384617</v>
      </c>
      <c r="L43" s="45">
        <f t="shared" si="13"/>
        <v>0.17647058823529413</v>
      </c>
      <c r="M43" s="46">
        <f t="shared" si="14"/>
        <v>0.3225806451612903</v>
      </c>
      <c r="N43" s="57"/>
    </row>
    <row r="44" spans="1:14" ht="12.75">
      <c r="A44" s="34"/>
      <c r="B44" s="649"/>
      <c r="C44" s="35" t="s">
        <v>16</v>
      </c>
      <c r="D44" s="36"/>
      <c r="E44" s="90">
        <v>26</v>
      </c>
      <c r="F44" s="43">
        <f t="shared" si="15"/>
        <v>12</v>
      </c>
      <c r="G44" s="37">
        <v>14</v>
      </c>
      <c r="H44" s="93">
        <v>6</v>
      </c>
      <c r="I44" s="43">
        <f t="shared" si="16"/>
        <v>3</v>
      </c>
      <c r="J44" s="38">
        <v>3</v>
      </c>
      <c r="K44" s="44">
        <f t="shared" si="17"/>
        <v>0.23076923076923078</v>
      </c>
      <c r="L44" s="45">
        <f t="shared" si="13"/>
        <v>0.25</v>
      </c>
      <c r="M44" s="46">
        <f t="shared" si="14"/>
        <v>0.21428571428571427</v>
      </c>
      <c r="N44" s="57"/>
    </row>
    <row r="45" spans="1:14" ht="12.75">
      <c r="A45" s="34"/>
      <c r="B45" s="649"/>
      <c r="C45" s="35" t="s">
        <v>17</v>
      </c>
      <c r="D45" s="36"/>
      <c r="E45" s="90">
        <v>299</v>
      </c>
      <c r="F45" s="43">
        <f t="shared" si="15"/>
        <v>211</v>
      </c>
      <c r="G45" s="37">
        <v>88</v>
      </c>
      <c r="H45" s="93">
        <v>83</v>
      </c>
      <c r="I45" s="43">
        <f t="shared" si="16"/>
        <v>53</v>
      </c>
      <c r="J45" s="38">
        <v>30</v>
      </c>
      <c r="K45" s="44">
        <f t="shared" si="17"/>
        <v>0.27759197324414714</v>
      </c>
      <c r="L45" s="45">
        <f t="shared" si="13"/>
        <v>0.25118483412322273</v>
      </c>
      <c r="M45" s="46">
        <f t="shared" si="14"/>
        <v>0.3409090909090909</v>
      </c>
      <c r="N45" s="57"/>
    </row>
    <row r="46" spans="1:14" ht="12.75">
      <c r="A46" s="34"/>
      <c r="B46" s="649"/>
      <c r="C46" s="35" t="s">
        <v>18</v>
      </c>
      <c r="D46" s="36"/>
      <c r="E46" s="90">
        <v>43</v>
      </c>
      <c r="F46" s="43">
        <f t="shared" si="15"/>
        <v>29</v>
      </c>
      <c r="G46" s="37">
        <v>14</v>
      </c>
      <c r="H46" s="93">
        <v>5</v>
      </c>
      <c r="I46" s="43">
        <f t="shared" si="16"/>
        <v>4.000000000000001</v>
      </c>
      <c r="J46" s="38">
        <v>0.9999999999999993</v>
      </c>
      <c r="K46" s="44">
        <f t="shared" si="17"/>
        <v>0.11627906976744186</v>
      </c>
      <c r="L46" s="45">
        <f t="shared" si="13"/>
        <v>0.13793103448275865</v>
      </c>
      <c r="M46" s="46">
        <f t="shared" si="14"/>
        <v>0.07142857142857138</v>
      </c>
      <c r="N46" s="57"/>
    </row>
    <row r="47" spans="1:14" ht="12.75">
      <c r="A47" s="34"/>
      <c r="B47" s="649"/>
      <c r="C47" s="35" t="s">
        <v>19</v>
      </c>
      <c r="D47" s="36"/>
      <c r="E47" s="90">
        <v>353</v>
      </c>
      <c r="F47" s="43">
        <f t="shared" si="15"/>
        <v>216</v>
      </c>
      <c r="G47" s="37">
        <v>137</v>
      </c>
      <c r="H47" s="93">
        <v>103</v>
      </c>
      <c r="I47" s="43">
        <f t="shared" si="16"/>
        <v>60</v>
      </c>
      <c r="J47" s="38">
        <v>43</v>
      </c>
      <c r="K47" s="44">
        <f t="shared" si="17"/>
        <v>0.29178470254957506</v>
      </c>
      <c r="L47" s="45">
        <f t="shared" si="13"/>
        <v>0.2777777777777778</v>
      </c>
      <c r="M47" s="46">
        <f t="shared" si="14"/>
        <v>0.31386861313868614</v>
      </c>
      <c r="N47" s="57"/>
    </row>
    <row r="48" spans="1:14" ht="12.75">
      <c r="A48" s="34"/>
      <c r="B48" s="649"/>
      <c r="C48" s="35" t="s">
        <v>20</v>
      </c>
      <c r="D48" s="36"/>
      <c r="E48" s="90">
        <v>43</v>
      </c>
      <c r="F48" s="43">
        <f t="shared" si="15"/>
        <v>24</v>
      </c>
      <c r="G48" s="37">
        <v>19</v>
      </c>
      <c r="H48" s="93">
        <v>5</v>
      </c>
      <c r="I48" s="43">
        <f t="shared" si="16"/>
        <v>2</v>
      </c>
      <c r="J48" s="38">
        <v>3</v>
      </c>
      <c r="K48" s="44">
        <f t="shared" si="17"/>
        <v>0.11627906976744186</v>
      </c>
      <c r="L48" s="45">
        <f t="shared" si="13"/>
        <v>0.08333333333333333</v>
      </c>
      <c r="M48" s="46">
        <f t="shared" si="14"/>
        <v>0.15789473684210525</v>
      </c>
      <c r="N48" s="57"/>
    </row>
    <row r="49" spans="1:14" ht="12.75">
      <c r="A49" s="34"/>
      <c r="B49" s="649"/>
      <c r="C49" s="35" t="s">
        <v>21</v>
      </c>
      <c r="D49" s="36"/>
      <c r="E49" s="90">
        <v>22</v>
      </c>
      <c r="F49" s="43">
        <f t="shared" si="15"/>
        <v>16</v>
      </c>
      <c r="G49" s="37">
        <v>6</v>
      </c>
      <c r="H49" s="93">
        <v>2</v>
      </c>
      <c r="I49" s="43">
        <f t="shared" si="16"/>
        <v>1</v>
      </c>
      <c r="J49" s="38">
        <v>1</v>
      </c>
      <c r="K49" s="44">
        <f t="shared" si="17"/>
        <v>0.09090909090909091</v>
      </c>
      <c r="L49" s="45">
        <f t="shared" si="13"/>
        <v>0.0625</v>
      </c>
      <c r="M49" s="46">
        <f t="shared" si="14"/>
        <v>0.16666666666666666</v>
      </c>
      <c r="N49" s="57"/>
    </row>
    <row r="50" spans="1:14" ht="13.5" thickBot="1">
      <c r="A50" s="47"/>
      <c r="B50" s="650"/>
      <c r="C50" s="12" t="s">
        <v>22</v>
      </c>
      <c r="D50" s="13"/>
      <c r="E50" s="91">
        <v>134</v>
      </c>
      <c r="F50" s="48">
        <f t="shared" si="15"/>
        <v>103</v>
      </c>
      <c r="G50" s="14">
        <v>31</v>
      </c>
      <c r="H50" s="94">
        <v>46</v>
      </c>
      <c r="I50" s="48">
        <f t="shared" si="16"/>
        <v>37</v>
      </c>
      <c r="J50" s="18">
        <v>9</v>
      </c>
      <c r="K50" s="49">
        <f t="shared" si="17"/>
        <v>0.34328358208955223</v>
      </c>
      <c r="L50" s="50">
        <f t="shared" si="13"/>
        <v>0.3592233009708738</v>
      </c>
      <c r="M50" s="51">
        <f t="shared" si="14"/>
        <v>0.2903225806451613</v>
      </c>
      <c r="N50" s="57"/>
    </row>
  </sheetData>
  <sheetProtection password="CB3F" sheet="1" objects="1" scenarios="1"/>
  <mergeCells count="36">
    <mergeCell ref="H38:H39"/>
    <mergeCell ref="L38:M38"/>
    <mergeCell ref="F21:G21"/>
    <mergeCell ref="H21:H22"/>
    <mergeCell ref="I21:J21"/>
    <mergeCell ref="K21:K22"/>
    <mergeCell ref="L21:M21"/>
    <mergeCell ref="B41:B50"/>
    <mergeCell ref="A35:M35"/>
    <mergeCell ref="A37:D39"/>
    <mergeCell ref="E37:G37"/>
    <mergeCell ref="H37:J37"/>
    <mergeCell ref="K37:M37"/>
    <mergeCell ref="E38:E39"/>
    <mergeCell ref="I38:J38"/>
    <mergeCell ref="K38:K39"/>
    <mergeCell ref="F38:G38"/>
    <mergeCell ref="B24:B33"/>
    <mergeCell ref="L4:M4"/>
    <mergeCell ref="B7:B16"/>
    <mergeCell ref="A18:M18"/>
    <mergeCell ref="A20:D22"/>
    <mergeCell ref="E20:G20"/>
    <mergeCell ref="H20:J20"/>
    <mergeCell ref="K20:M20"/>
    <mergeCell ref="E21:E22"/>
    <mergeCell ref="A1:M1"/>
    <mergeCell ref="A3:D5"/>
    <mergeCell ref="E3:G3"/>
    <mergeCell ref="H3:J3"/>
    <mergeCell ref="K3:M3"/>
    <mergeCell ref="E4:E5"/>
    <mergeCell ref="F4:G4"/>
    <mergeCell ref="H4:H5"/>
    <mergeCell ref="I4:J4"/>
    <mergeCell ref="K4:K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květen 2009
Divize statistických informací a analýz
&amp;"Arial Narrow,Tučné"Zápisy dětí do 1. ročníku základního vzdělávání&amp;"Arial Narrow,Obyčejné"
</oddHeader>
    <oddFooter>&amp;C&amp;"Arial Narrow,Tučné"&amp;9&amp;P/&amp;N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Michaela Kleňhová</cp:lastModifiedBy>
  <cp:lastPrinted>2010-04-22T09:48:10Z</cp:lastPrinted>
  <dcterms:modified xsi:type="dcterms:W3CDTF">2012-04-25T15:46:07Z</dcterms:modified>
  <cp:category/>
  <cp:version/>
  <cp:contentType/>
  <cp:contentStatus/>
</cp:coreProperties>
</file>