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I\10_odbor\101_oddělení\8_Šafránková\2021\Ostatni\KN_2021\"/>
    </mc:Choice>
  </mc:AlternateContent>
  <xr:revisionPtr revIDLastSave="0" documentId="13_ncr:1_{131C0F74-30BB-4DB4-8EB3-67FEA1B9767E}" xr6:coauthVersionLast="36" xr6:coauthVersionMax="36" xr10:uidLastSave="{00000000-0000-0000-0000-000000000000}"/>
  <bookViews>
    <workbookView xWindow="120" yWindow="45" windowWidth="28620" windowHeight="12660" xr2:uid="{00000000-000D-0000-FFFF-FFFF00000000}"/>
  </bookViews>
  <sheets>
    <sheet name="List1" sheetId="1" r:id="rId1"/>
    <sheet name="List2" sheetId="2" r:id="rId2"/>
  </sheets>
  <definedNames>
    <definedName name="_xlnm.Print_Titles" localSheetId="0">List1!$A:$A</definedName>
  </definedNames>
  <calcPr calcId="191029"/>
</workbook>
</file>

<file path=xl/calcChain.xml><?xml version="1.0" encoding="utf-8"?>
<calcChain xmlns="http://schemas.openxmlformats.org/spreadsheetml/2006/main">
  <c r="AN41" i="1" l="1"/>
  <c r="AL41" i="1"/>
  <c r="AQ40" i="1"/>
  <c r="AP40" i="1"/>
  <c r="AM40" i="1"/>
  <c r="AK40" i="1"/>
  <c r="AQ38" i="1"/>
  <c r="AP38" i="1"/>
  <c r="AM38" i="1"/>
  <c r="AK38" i="1"/>
  <c r="AM37" i="1"/>
  <c r="AQ36" i="1"/>
  <c r="AP36" i="1"/>
  <c r="AM36" i="1"/>
  <c r="AK36" i="1"/>
  <c r="AQ35" i="1"/>
  <c r="AP35" i="1"/>
  <c r="AM35" i="1"/>
  <c r="AK35" i="1"/>
  <c r="AQ34" i="1"/>
  <c r="AP34" i="1"/>
  <c r="AM34" i="1"/>
  <c r="AK34" i="1"/>
  <c r="AQ33" i="1"/>
  <c r="AP33" i="1"/>
  <c r="AM33" i="1"/>
  <c r="AK33" i="1"/>
  <c r="AQ32" i="1"/>
  <c r="AP32" i="1"/>
  <c r="AM32" i="1"/>
  <c r="AK32" i="1"/>
  <c r="AQ31" i="1"/>
  <c r="AP31" i="1"/>
  <c r="AM31" i="1"/>
  <c r="AK31" i="1"/>
  <c r="AQ30" i="1"/>
  <c r="AP30" i="1"/>
  <c r="AM30" i="1"/>
  <c r="AK30" i="1"/>
  <c r="AQ29" i="1"/>
  <c r="AP29" i="1"/>
  <c r="AM29" i="1"/>
  <c r="AK29" i="1"/>
  <c r="AQ27" i="1"/>
  <c r="AP27" i="1"/>
  <c r="AO38" i="1" s="1"/>
  <c r="AO27" i="1"/>
  <c r="AM27" i="1"/>
  <c r="AK27" i="1"/>
  <c r="AO25" i="1"/>
  <c r="AM25" i="1"/>
  <c r="AK25" i="1"/>
  <c r="AN20" i="1"/>
  <c r="AL20" i="1"/>
  <c r="AQ19" i="1"/>
  <c r="AP19" i="1"/>
  <c r="AM19" i="1"/>
  <c r="AK19" i="1"/>
  <c r="AQ17" i="1"/>
  <c r="AP17" i="1"/>
  <c r="AM17" i="1"/>
  <c r="AK17" i="1"/>
  <c r="AQ16" i="1"/>
  <c r="AP16" i="1"/>
  <c r="AM16" i="1"/>
  <c r="AK16" i="1"/>
  <c r="AQ15" i="1"/>
  <c r="AP15" i="1"/>
  <c r="AM15" i="1"/>
  <c r="AK15" i="1"/>
  <c r="AQ14" i="1"/>
  <c r="AP14" i="1"/>
  <c r="AM14" i="1"/>
  <c r="AK14" i="1"/>
  <c r="AQ13" i="1"/>
  <c r="AP13" i="1"/>
  <c r="AM13" i="1"/>
  <c r="AK13" i="1"/>
  <c r="AQ12" i="1"/>
  <c r="AP12" i="1"/>
  <c r="AM12" i="1"/>
  <c r="AK12" i="1"/>
  <c r="AQ11" i="1"/>
  <c r="AP11" i="1"/>
  <c r="AM11" i="1"/>
  <c r="AK11" i="1"/>
  <c r="AQ10" i="1"/>
  <c r="AP10" i="1"/>
  <c r="AM10" i="1"/>
  <c r="AK10" i="1"/>
  <c r="AQ9" i="1"/>
  <c r="AP9" i="1"/>
  <c r="AM9" i="1"/>
  <c r="AK9" i="1"/>
  <c r="AQ8" i="1"/>
  <c r="AP8" i="1"/>
  <c r="AM8" i="1"/>
  <c r="AK8" i="1"/>
  <c r="AQ7" i="1"/>
  <c r="AP7" i="1"/>
  <c r="AM7" i="1"/>
  <c r="AK7" i="1"/>
  <c r="AQ6" i="1"/>
  <c r="AQ20" i="1" s="1"/>
  <c r="AP6" i="1"/>
  <c r="AM6" i="1"/>
  <c r="AK6" i="1"/>
  <c r="AO4" i="1"/>
  <c r="AM4" i="1"/>
  <c r="AK4" i="1"/>
  <c r="BB41" i="1"/>
  <c r="AZ41" i="1"/>
  <c r="BE40" i="1"/>
  <c r="BD40" i="1"/>
  <c r="BA40" i="1"/>
  <c r="AY40" i="1"/>
  <c r="BE38" i="1"/>
  <c r="BD38" i="1"/>
  <c r="BC38" i="1" s="1"/>
  <c r="BA38" i="1"/>
  <c r="AY38" i="1"/>
  <c r="BA37" i="1"/>
  <c r="BA33" i="1"/>
  <c r="AY32" i="1"/>
  <c r="AY31" i="1"/>
  <c r="BE30" i="1"/>
  <c r="BD30" i="1"/>
  <c r="BA30" i="1"/>
  <c r="AY30" i="1"/>
  <c r="BE27" i="1"/>
  <c r="BE41" i="1" s="1"/>
  <c r="BD27" i="1"/>
  <c r="BA27" i="1"/>
  <c r="AY27" i="1"/>
  <c r="BC25" i="1"/>
  <c r="BA25" i="1"/>
  <c r="AY25" i="1"/>
  <c r="BB20" i="1"/>
  <c r="AZ20" i="1"/>
  <c r="BE19" i="1"/>
  <c r="BD19" i="1"/>
  <c r="BA19" i="1"/>
  <c r="AY19" i="1"/>
  <c r="BE17" i="1"/>
  <c r="BD17" i="1"/>
  <c r="BC17" i="1" s="1"/>
  <c r="BA17" i="1"/>
  <c r="AY17" i="1"/>
  <c r="BE16" i="1"/>
  <c r="BD16" i="1"/>
  <c r="BA16" i="1"/>
  <c r="AY16" i="1"/>
  <c r="BA14" i="1"/>
  <c r="BE13" i="1"/>
  <c r="BD13" i="1"/>
  <c r="BA13" i="1"/>
  <c r="AY13" i="1"/>
  <c r="BE12" i="1"/>
  <c r="BD12" i="1"/>
  <c r="BA12" i="1"/>
  <c r="AY12" i="1"/>
  <c r="AY11" i="1"/>
  <c r="AY10" i="1"/>
  <c r="BE9" i="1"/>
  <c r="BD9" i="1"/>
  <c r="BA9" i="1"/>
  <c r="AY9" i="1"/>
  <c r="BE6" i="1"/>
  <c r="BD6" i="1"/>
  <c r="BD20" i="1" s="1"/>
  <c r="BA6" i="1"/>
  <c r="AY6" i="1"/>
  <c r="BC4" i="1"/>
  <c r="BA4" i="1"/>
  <c r="AY4" i="1"/>
  <c r="W25" i="1"/>
  <c r="Y25" i="1"/>
  <c r="AA25" i="1"/>
  <c r="W27" i="1"/>
  <c r="Y27" i="1"/>
  <c r="AB27" i="1"/>
  <c r="AC27" i="1"/>
  <c r="W28" i="1"/>
  <c r="Y28" i="1"/>
  <c r="AB28" i="1"/>
  <c r="AC28" i="1"/>
  <c r="W29" i="1"/>
  <c r="Y29" i="1"/>
  <c r="AB29" i="1"/>
  <c r="AC29" i="1"/>
  <c r="W30" i="1"/>
  <c r="Y30" i="1"/>
  <c r="AB30" i="1"/>
  <c r="AC30" i="1"/>
  <c r="W31" i="1"/>
  <c r="Y31" i="1"/>
  <c r="AB31" i="1"/>
  <c r="AC31" i="1"/>
  <c r="W32" i="1"/>
  <c r="Y32" i="1"/>
  <c r="AB32" i="1"/>
  <c r="AC32" i="1"/>
  <c r="W33" i="1"/>
  <c r="Y33" i="1"/>
  <c r="AB33" i="1"/>
  <c r="AC33" i="1"/>
  <c r="W34" i="1"/>
  <c r="Y34" i="1"/>
  <c r="AB34" i="1"/>
  <c r="AC34" i="1"/>
  <c r="W35" i="1"/>
  <c r="Y35" i="1"/>
  <c r="AB35" i="1"/>
  <c r="AC35" i="1"/>
  <c r="W36" i="1"/>
  <c r="Y36" i="1"/>
  <c r="AB36" i="1"/>
  <c r="AC36" i="1"/>
  <c r="W37" i="1"/>
  <c r="Y37" i="1"/>
  <c r="AB37" i="1"/>
  <c r="AC37" i="1"/>
  <c r="W38" i="1"/>
  <c r="Y38" i="1"/>
  <c r="AB38" i="1"/>
  <c r="AC38" i="1"/>
  <c r="W39" i="1"/>
  <c r="Y39" i="1"/>
  <c r="AB39" i="1"/>
  <c r="AC39" i="1"/>
  <c r="W40" i="1"/>
  <c r="Y40" i="1"/>
  <c r="AB40" i="1"/>
  <c r="AC40" i="1"/>
  <c r="X41" i="1"/>
  <c r="Z41" i="1"/>
  <c r="AO12" i="1" l="1"/>
  <c r="AO6" i="1"/>
  <c r="BC12" i="1"/>
  <c r="AQ41" i="1"/>
  <c r="AO40" i="1"/>
  <c r="AO17" i="1"/>
  <c r="AO9" i="1"/>
  <c r="AO13" i="1"/>
  <c r="BC9" i="1"/>
  <c r="BC16" i="1"/>
  <c r="BE20" i="1"/>
  <c r="BD41" i="1"/>
  <c r="BC40" i="1"/>
  <c r="AO34" i="1"/>
  <c r="AO31" i="1"/>
  <c r="AO35" i="1"/>
  <c r="AO14" i="1"/>
  <c r="AO36" i="1"/>
  <c r="AP41" i="1"/>
  <c r="AO11" i="1"/>
  <c r="AP20" i="1"/>
  <c r="AO33" i="1"/>
  <c r="AO8" i="1"/>
  <c r="AO16" i="1"/>
  <c r="AO30" i="1"/>
  <c r="AO10" i="1"/>
  <c r="AO19" i="1"/>
  <c r="AO32" i="1"/>
  <c r="AO7" i="1"/>
  <c r="AO15" i="1"/>
  <c r="AO29" i="1"/>
  <c r="BC6" i="1"/>
  <c r="BC30" i="1"/>
  <c r="BC19" i="1"/>
  <c r="BC13" i="1"/>
  <c r="BC27" i="1"/>
  <c r="AC41" i="1"/>
  <c r="AA31" i="1"/>
  <c r="AA33" i="1"/>
  <c r="AA37" i="1"/>
  <c r="AA38" i="1"/>
  <c r="AA36" i="1"/>
  <c r="AA34" i="1"/>
  <c r="AA32" i="1"/>
  <c r="AA35" i="1"/>
  <c r="AA28" i="1"/>
  <c r="AA29" i="1"/>
  <c r="AA40" i="1"/>
  <c r="AA27" i="1"/>
  <c r="AA30" i="1"/>
  <c r="AB41" i="1"/>
  <c r="AA39" i="1"/>
  <c r="AB16" i="1" l="1"/>
  <c r="Z20" i="1"/>
  <c r="X20" i="1"/>
  <c r="AC19" i="1"/>
  <c r="AB19" i="1"/>
  <c r="Y19" i="1"/>
  <c r="W19" i="1"/>
  <c r="AC18" i="1"/>
  <c r="AB18" i="1"/>
  <c r="Y18" i="1"/>
  <c r="W18" i="1"/>
  <c r="AC17" i="1"/>
  <c r="AB17" i="1"/>
  <c r="AA17" i="1" s="1"/>
  <c r="Y17" i="1"/>
  <c r="W17" i="1"/>
  <c r="AC16" i="1"/>
  <c r="Y16" i="1"/>
  <c r="W16" i="1"/>
  <c r="AC15" i="1"/>
  <c r="AB15" i="1"/>
  <c r="Y15" i="1"/>
  <c r="W15" i="1"/>
  <c r="AC14" i="1"/>
  <c r="AB14" i="1"/>
  <c r="Y14" i="1"/>
  <c r="W14" i="1"/>
  <c r="AC13" i="1"/>
  <c r="AB13" i="1"/>
  <c r="Y13" i="1"/>
  <c r="W13" i="1"/>
  <c r="AC12" i="1"/>
  <c r="AB12" i="1"/>
  <c r="Y12" i="1"/>
  <c r="W12" i="1"/>
  <c r="AC11" i="1"/>
  <c r="AB11" i="1"/>
  <c r="Y11" i="1"/>
  <c r="W11" i="1"/>
  <c r="AC10" i="1"/>
  <c r="AB10" i="1"/>
  <c r="Y10" i="1"/>
  <c r="W10" i="1"/>
  <c r="AC9" i="1"/>
  <c r="AB9" i="1"/>
  <c r="Y9" i="1"/>
  <c r="W9" i="1"/>
  <c r="AC8" i="1"/>
  <c r="AB8" i="1"/>
  <c r="Y8" i="1"/>
  <c r="W8" i="1"/>
  <c r="AC7" i="1"/>
  <c r="AB7" i="1"/>
  <c r="Y7" i="1"/>
  <c r="W7" i="1"/>
  <c r="AC6" i="1"/>
  <c r="AB6" i="1"/>
  <c r="Y6" i="1"/>
  <c r="W6" i="1"/>
  <c r="AA4" i="1"/>
  <c r="Y4" i="1"/>
  <c r="W4" i="1"/>
  <c r="AA19" i="1" l="1"/>
  <c r="AC20" i="1"/>
  <c r="AA9" i="1"/>
  <c r="AA13" i="1"/>
  <c r="AA15" i="1"/>
  <c r="AA7" i="1"/>
  <c r="AA6" i="1"/>
  <c r="AB20" i="1"/>
  <c r="AA12" i="1"/>
  <c r="AA14" i="1"/>
  <c r="AA11" i="1"/>
  <c r="AA16" i="1"/>
  <c r="AA18" i="1"/>
  <c r="AA8" i="1"/>
  <c r="AA10" i="1"/>
  <c r="AI29" i="1"/>
  <c r="AI33" i="1"/>
  <c r="AT28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7" i="1"/>
  <c r="AR27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X40" i="1" l="1"/>
  <c r="AW40" i="1"/>
  <c r="AX39" i="1"/>
  <c r="AW39" i="1"/>
  <c r="AX38" i="1"/>
  <c r="AW38" i="1"/>
  <c r="AX37" i="1"/>
  <c r="AW37" i="1"/>
  <c r="AX36" i="1"/>
  <c r="AW36" i="1"/>
  <c r="AX35" i="1"/>
  <c r="AW35" i="1"/>
  <c r="AX34" i="1"/>
  <c r="AW34" i="1"/>
  <c r="AX33" i="1"/>
  <c r="AW33" i="1"/>
  <c r="AX32" i="1"/>
  <c r="AW32" i="1"/>
  <c r="AX31" i="1"/>
  <c r="AW31" i="1"/>
  <c r="AX30" i="1"/>
  <c r="AW30" i="1"/>
  <c r="AX29" i="1"/>
  <c r="AW29" i="1"/>
  <c r="AV29" i="1" s="1"/>
  <c r="AX28" i="1"/>
  <c r="AW28" i="1"/>
  <c r="AX27" i="1"/>
  <c r="AW27" i="1"/>
  <c r="AX19" i="1"/>
  <c r="AW19" i="1"/>
  <c r="AT19" i="1"/>
  <c r="AR19" i="1"/>
  <c r="AX18" i="1"/>
  <c r="AW18" i="1"/>
  <c r="AT18" i="1"/>
  <c r="AR18" i="1"/>
  <c r="AX17" i="1"/>
  <c r="AW17" i="1"/>
  <c r="AT17" i="1"/>
  <c r="AR17" i="1"/>
  <c r="AX16" i="1"/>
  <c r="AW16" i="1"/>
  <c r="AT16" i="1"/>
  <c r="AR16" i="1"/>
  <c r="AX15" i="1"/>
  <c r="AW15" i="1"/>
  <c r="AT15" i="1"/>
  <c r="AR15" i="1"/>
  <c r="AX14" i="1"/>
  <c r="AW14" i="1"/>
  <c r="AT14" i="1"/>
  <c r="AR14" i="1"/>
  <c r="AX13" i="1"/>
  <c r="AW13" i="1"/>
  <c r="AT13" i="1"/>
  <c r="AR13" i="1"/>
  <c r="AX12" i="1"/>
  <c r="AW12" i="1"/>
  <c r="AT12" i="1"/>
  <c r="AR12" i="1"/>
  <c r="AX11" i="1"/>
  <c r="AW11" i="1"/>
  <c r="AT11" i="1"/>
  <c r="AR11" i="1"/>
  <c r="AX10" i="1"/>
  <c r="AW10" i="1"/>
  <c r="AT10" i="1"/>
  <c r="AR10" i="1"/>
  <c r="AX9" i="1"/>
  <c r="AW9" i="1"/>
  <c r="AT9" i="1"/>
  <c r="AR9" i="1"/>
  <c r="AX8" i="1"/>
  <c r="AW8" i="1"/>
  <c r="AT8" i="1"/>
  <c r="AR8" i="1"/>
  <c r="AX7" i="1"/>
  <c r="AW7" i="1"/>
  <c r="AT7" i="1"/>
  <c r="AR7" i="1"/>
  <c r="AX6" i="1"/>
  <c r="AW6" i="1"/>
  <c r="AT6" i="1"/>
  <c r="AR6" i="1"/>
  <c r="AV33" i="1" l="1"/>
  <c r="AV37" i="1"/>
  <c r="AV34" i="1"/>
  <c r="AV30" i="1"/>
  <c r="AV38" i="1"/>
  <c r="AV27" i="1"/>
  <c r="AV31" i="1"/>
  <c r="AV35" i="1"/>
  <c r="AV39" i="1"/>
  <c r="AV32" i="1"/>
  <c r="AV40" i="1"/>
  <c r="AV14" i="1"/>
  <c r="AV28" i="1"/>
  <c r="AV36" i="1"/>
  <c r="AV8" i="1"/>
  <c r="AV16" i="1"/>
  <c r="AV9" i="1"/>
  <c r="AV11" i="1"/>
  <c r="AV17" i="1"/>
  <c r="AV19" i="1"/>
  <c r="AV13" i="1"/>
  <c r="AV12" i="1"/>
  <c r="AV15" i="1"/>
  <c r="AV18" i="1"/>
  <c r="AV10" i="1"/>
  <c r="AV6" i="1"/>
  <c r="AV7" i="1"/>
  <c r="AG20" i="1" l="1"/>
  <c r="S20" i="1"/>
  <c r="BF27" i="1" l="1"/>
  <c r="BP41" i="1" l="1"/>
  <c r="BM38" i="1"/>
  <c r="BN41" i="1"/>
  <c r="BS40" i="1"/>
  <c r="BR40" i="1"/>
  <c r="BO40" i="1"/>
  <c r="BM40" i="1"/>
  <c r="BS39" i="1"/>
  <c r="BR39" i="1"/>
  <c r="BO39" i="1"/>
  <c r="BM39" i="1"/>
  <c r="BS38" i="1"/>
  <c r="BR38" i="1"/>
  <c r="BO38" i="1"/>
  <c r="BS37" i="1"/>
  <c r="BR37" i="1"/>
  <c r="BO37" i="1"/>
  <c r="BM37" i="1"/>
  <c r="BS36" i="1"/>
  <c r="BR36" i="1"/>
  <c r="BO36" i="1"/>
  <c r="BM36" i="1"/>
  <c r="BS35" i="1"/>
  <c r="BR35" i="1"/>
  <c r="BO35" i="1"/>
  <c r="BM35" i="1"/>
  <c r="BS34" i="1"/>
  <c r="BR34" i="1"/>
  <c r="BO34" i="1"/>
  <c r="BM34" i="1"/>
  <c r="BS33" i="1"/>
  <c r="BR33" i="1"/>
  <c r="BO33" i="1"/>
  <c r="BM33" i="1"/>
  <c r="BS32" i="1"/>
  <c r="BR32" i="1"/>
  <c r="BO32" i="1"/>
  <c r="BM32" i="1"/>
  <c r="BS31" i="1"/>
  <c r="BR31" i="1"/>
  <c r="BO31" i="1"/>
  <c r="BM31" i="1"/>
  <c r="BS30" i="1"/>
  <c r="BR30" i="1"/>
  <c r="BO30" i="1"/>
  <c r="BM30" i="1"/>
  <c r="BS29" i="1"/>
  <c r="BR29" i="1"/>
  <c r="BO29" i="1"/>
  <c r="BM29" i="1"/>
  <c r="BS28" i="1"/>
  <c r="BR28" i="1"/>
  <c r="BO28" i="1"/>
  <c r="BM28" i="1"/>
  <c r="BS27" i="1"/>
  <c r="BR27" i="1"/>
  <c r="BR41" i="1" s="1"/>
  <c r="BO27" i="1"/>
  <c r="BM27" i="1"/>
  <c r="BQ25" i="1"/>
  <c r="BO25" i="1"/>
  <c r="BM25" i="1"/>
  <c r="BS41" i="1" l="1"/>
  <c r="BQ38" i="1"/>
  <c r="BQ33" i="1"/>
  <c r="BQ30" i="1"/>
  <c r="BQ32" i="1"/>
  <c r="BQ36" i="1"/>
  <c r="BQ39" i="1"/>
  <c r="BQ29" i="1"/>
  <c r="BQ31" i="1"/>
  <c r="BQ37" i="1"/>
  <c r="BQ27" i="1"/>
  <c r="BQ35" i="1"/>
  <c r="BQ40" i="1"/>
  <c r="BQ34" i="1"/>
  <c r="BQ28" i="1"/>
  <c r="BH27" i="1"/>
  <c r="BF28" i="1" l="1"/>
  <c r="BH28" i="1"/>
  <c r="BK28" i="1"/>
  <c r="BL28" i="1"/>
  <c r="BF29" i="1"/>
  <c r="BH29" i="1"/>
  <c r="BK29" i="1"/>
  <c r="BL29" i="1"/>
  <c r="BF30" i="1"/>
  <c r="BH30" i="1"/>
  <c r="BK30" i="1"/>
  <c r="BL30" i="1"/>
  <c r="BF31" i="1"/>
  <c r="BH31" i="1"/>
  <c r="BK31" i="1"/>
  <c r="BL31" i="1"/>
  <c r="BF32" i="1"/>
  <c r="BH32" i="1"/>
  <c r="BK32" i="1"/>
  <c r="BL32" i="1"/>
  <c r="BF33" i="1"/>
  <c r="BH33" i="1"/>
  <c r="BK33" i="1"/>
  <c r="BL33" i="1"/>
  <c r="BF34" i="1"/>
  <c r="BH34" i="1"/>
  <c r="BK34" i="1"/>
  <c r="BL34" i="1"/>
  <c r="BF35" i="1"/>
  <c r="BH35" i="1"/>
  <c r="BK35" i="1"/>
  <c r="BL35" i="1"/>
  <c r="BF36" i="1"/>
  <c r="BH36" i="1"/>
  <c r="BK36" i="1"/>
  <c r="BL36" i="1"/>
  <c r="BF37" i="1"/>
  <c r="BH37" i="1"/>
  <c r="BK37" i="1"/>
  <c r="BL37" i="1"/>
  <c r="BF38" i="1"/>
  <c r="BH38" i="1"/>
  <c r="BK38" i="1"/>
  <c r="BL38" i="1"/>
  <c r="BF39" i="1"/>
  <c r="BH39" i="1"/>
  <c r="BK39" i="1"/>
  <c r="BL39" i="1"/>
  <c r="BF40" i="1"/>
  <c r="BH40" i="1"/>
  <c r="BK40" i="1"/>
  <c r="BL40" i="1"/>
  <c r="BL27" i="1"/>
  <c r="BK27" i="1"/>
  <c r="BI41" i="1"/>
  <c r="BG41" i="1"/>
  <c r="BJ25" i="1"/>
  <c r="BH25" i="1"/>
  <c r="BF25" i="1"/>
  <c r="BJ37" i="1" l="1"/>
  <c r="BL41" i="1"/>
  <c r="BJ38" i="1"/>
  <c r="BJ34" i="1"/>
  <c r="BJ39" i="1"/>
  <c r="BJ33" i="1"/>
  <c r="BJ31" i="1"/>
  <c r="BJ36" i="1"/>
  <c r="BJ30" i="1"/>
  <c r="BJ28" i="1"/>
  <c r="BJ29" i="1"/>
  <c r="BJ40" i="1"/>
  <c r="BJ32" i="1"/>
  <c r="BJ35" i="1"/>
  <c r="BJ27" i="1"/>
  <c r="BK41" i="1"/>
  <c r="AI27" i="1" l="1"/>
  <c r="AJ27" i="1"/>
  <c r="D27" i="1" l="1"/>
  <c r="N6" i="1" l="1"/>
  <c r="O6" i="1"/>
  <c r="G6" i="1" l="1"/>
  <c r="H6" i="1"/>
  <c r="I6" i="1"/>
  <c r="K6" i="1"/>
  <c r="E20" i="1" l="1"/>
  <c r="AV25" i="1"/>
  <c r="AT25" i="1"/>
  <c r="AR25" i="1"/>
  <c r="AV4" i="1"/>
  <c r="AT4" i="1"/>
  <c r="AR4" i="1"/>
  <c r="AH25" i="1"/>
  <c r="AF25" i="1"/>
  <c r="AD25" i="1"/>
  <c r="AH4" i="1"/>
  <c r="AF4" i="1"/>
  <c r="AD4" i="1"/>
  <c r="T25" i="1"/>
  <c r="R25" i="1"/>
  <c r="P25" i="1"/>
  <c r="M25" i="1"/>
  <c r="K25" i="1"/>
  <c r="I25" i="1"/>
  <c r="F25" i="1"/>
  <c r="D25" i="1"/>
  <c r="B25" i="1"/>
  <c r="T4" i="1"/>
  <c r="R4" i="1"/>
  <c r="P4" i="1"/>
  <c r="M4" i="1"/>
  <c r="K4" i="1"/>
  <c r="I4" i="1"/>
  <c r="F4" i="1"/>
  <c r="D4" i="1"/>
  <c r="B4" i="1"/>
  <c r="C20" i="1"/>
  <c r="AE20" i="1" l="1"/>
  <c r="AJ19" i="1" l="1"/>
  <c r="AI19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9" i="1"/>
  <c r="AI9" i="1"/>
  <c r="AJ8" i="1"/>
  <c r="AI8" i="1"/>
  <c r="AJ7" i="1"/>
  <c r="AI7" i="1"/>
  <c r="AJ6" i="1"/>
  <c r="AI6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V6" i="1"/>
  <c r="U6" i="1"/>
  <c r="AJ40" i="1"/>
  <c r="AI40" i="1"/>
  <c r="AJ39" i="1"/>
  <c r="AI39" i="1"/>
  <c r="AJ38" i="1"/>
  <c r="AI38" i="1"/>
  <c r="AJ37" i="1"/>
  <c r="AI37" i="1"/>
  <c r="AJ36" i="1"/>
  <c r="AI36" i="1"/>
  <c r="AJ35" i="1"/>
  <c r="AI35" i="1"/>
  <c r="AJ34" i="1"/>
  <c r="AI34" i="1"/>
  <c r="AJ33" i="1"/>
  <c r="AJ32" i="1"/>
  <c r="AI32" i="1"/>
  <c r="AJ30" i="1"/>
  <c r="AI30" i="1"/>
  <c r="AJ29" i="1"/>
  <c r="AJ28" i="1"/>
  <c r="AI28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O40" i="1"/>
  <c r="N40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29" i="1"/>
  <c r="N29" i="1"/>
  <c r="O27" i="1"/>
  <c r="N27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G27" i="1"/>
  <c r="AF40" i="1"/>
  <c r="AF39" i="1"/>
  <c r="AF38" i="1"/>
  <c r="AF37" i="1"/>
  <c r="AF36" i="1"/>
  <c r="AF35" i="1"/>
  <c r="AF34" i="1"/>
  <c r="AF33" i="1"/>
  <c r="AF32" i="1"/>
  <c r="AF30" i="1"/>
  <c r="AF29" i="1"/>
  <c r="AF28" i="1"/>
  <c r="AF27" i="1"/>
  <c r="AD40" i="1"/>
  <c r="AD39" i="1"/>
  <c r="AD38" i="1"/>
  <c r="AD37" i="1"/>
  <c r="AD36" i="1"/>
  <c r="AD35" i="1"/>
  <c r="AD34" i="1"/>
  <c r="AD33" i="1"/>
  <c r="AD32" i="1"/>
  <c r="AD30" i="1"/>
  <c r="AD29" i="1"/>
  <c r="AD28" i="1"/>
  <c r="AD27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AU41" i="1"/>
  <c r="AS41" i="1"/>
  <c r="AG41" i="1"/>
  <c r="AE41" i="1"/>
  <c r="S41" i="1"/>
  <c r="Q41" i="1"/>
  <c r="AH27" i="1" l="1"/>
  <c r="T28" i="1"/>
  <c r="T38" i="1"/>
  <c r="T40" i="1"/>
  <c r="T30" i="1"/>
  <c r="T27" i="1"/>
  <c r="AH28" i="1"/>
  <c r="T32" i="1"/>
  <c r="T36" i="1"/>
  <c r="AH34" i="1"/>
  <c r="AH36" i="1"/>
  <c r="AH30" i="1"/>
  <c r="AH38" i="1"/>
  <c r="AH32" i="1"/>
  <c r="AH40" i="1"/>
  <c r="AJ41" i="1"/>
  <c r="AI41" i="1"/>
  <c r="AH29" i="1"/>
  <c r="AH33" i="1"/>
  <c r="AH35" i="1"/>
  <c r="AH37" i="1"/>
  <c r="AH39" i="1"/>
  <c r="V41" i="1"/>
  <c r="T34" i="1"/>
  <c r="T29" i="1"/>
  <c r="T31" i="1"/>
  <c r="T33" i="1"/>
  <c r="T35" i="1"/>
  <c r="T37" i="1"/>
  <c r="T39" i="1"/>
  <c r="AX41" i="1"/>
  <c r="AW41" i="1"/>
  <c r="U41" i="1"/>
  <c r="L41" i="1" l="1"/>
  <c r="J41" i="1"/>
  <c r="E41" i="1"/>
  <c r="C41" i="1"/>
  <c r="K40" i="1"/>
  <c r="K38" i="1"/>
  <c r="K37" i="1"/>
  <c r="K36" i="1"/>
  <c r="K35" i="1"/>
  <c r="K34" i="1"/>
  <c r="K33" i="1"/>
  <c r="K32" i="1"/>
  <c r="K31" i="1"/>
  <c r="K30" i="1"/>
  <c r="K29" i="1"/>
  <c r="K27" i="1"/>
  <c r="I40" i="1"/>
  <c r="I39" i="1"/>
  <c r="I38" i="1"/>
  <c r="I37" i="1"/>
  <c r="I36" i="1"/>
  <c r="I35" i="1"/>
  <c r="I34" i="1"/>
  <c r="I33" i="1"/>
  <c r="I32" i="1"/>
  <c r="I31" i="1"/>
  <c r="I29" i="1"/>
  <c r="I27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M40" i="1"/>
  <c r="M38" i="1"/>
  <c r="M37" i="1"/>
  <c r="M36" i="1"/>
  <c r="M35" i="1"/>
  <c r="M34" i="1"/>
  <c r="M33" i="1"/>
  <c r="M32" i="1"/>
  <c r="M31" i="1"/>
  <c r="M29" i="1"/>
  <c r="O41" i="1"/>
  <c r="N41" i="1"/>
  <c r="O19" i="1"/>
  <c r="N19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  <c r="F38" i="1"/>
  <c r="F34" i="1"/>
  <c r="F30" i="1"/>
  <c r="F28" i="1"/>
  <c r="H27" i="1"/>
  <c r="H41" i="1" s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AX20" i="1"/>
  <c r="AW20" i="1"/>
  <c r="AU20" i="1"/>
  <c r="AS20" i="1"/>
  <c r="AJ20" i="1"/>
  <c r="AI20" i="1"/>
  <c r="V20" i="1"/>
  <c r="U20" i="1"/>
  <c r="Q20" i="1"/>
  <c r="L20" i="1"/>
  <c r="J20" i="1"/>
  <c r="AH19" i="1"/>
  <c r="AH18" i="1"/>
  <c r="AH17" i="1"/>
  <c r="AH16" i="1"/>
  <c r="AH15" i="1"/>
  <c r="AH14" i="1"/>
  <c r="AH13" i="1"/>
  <c r="AH12" i="1"/>
  <c r="AH11" i="1"/>
  <c r="AH9" i="1"/>
  <c r="AH8" i="1"/>
  <c r="AH7" i="1"/>
  <c r="AH6" i="1"/>
  <c r="AF19" i="1"/>
  <c r="AF18" i="1"/>
  <c r="AF17" i="1"/>
  <c r="AF16" i="1"/>
  <c r="AF15" i="1"/>
  <c r="AF14" i="1"/>
  <c r="AF13" i="1"/>
  <c r="AF12" i="1"/>
  <c r="AF11" i="1"/>
  <c r="AF9" i="1"/>
  <c r="AF8" i="1"/>
  <c r="AF7" i="1"/>
  <c r="AF6" i="1"/>
  <c r="AD19" i="1"/>
  <c r="AD18" i="1"/>
  <c r="AD17" i="1"/>
  <c r="AD16" i="1"/>
  <c r="AD15" i="1"/>
  <c r="AD14" i="1"/>
  <c r="AD13" i="1"/>
  <c r="AD12" i="1"/>
  <c r="AD11" i="1"/>
  <c r="AD9" i="1"/>
  <c r="AD8" i="1"/>
  <c r="AD7" i="1"/>
  <c r="AD6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K19" i="1"/>
  <c r="K17" i="1"/>
  <c r="K16" i="1"/>
  <c r="K15" i="1"/>
  <c r="K14" i="1"/>
  <c r="K13" i="1"/>
  <c r="K12" i="1"/>
  <c r="K11" i="1"/>
  <c r="K10" i="1"/>
  <c r="K9" i="1"/>
  <c r="K8" i="1"/>
  <c r="K7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M6" i="1" l="1"/>
  <c r="O20" i="1"/>
  <c r="F6" i="1"/>
  <c r="M15" i="1"/>
  <c r="M8" i="1"/>
  <c r="M10" i="1"/>
  <c r="M14" i="1"/>
  <c r="M16" i="1"/>
  <c r="M13" i="1"/>
  <c r="M12" i="1"/>
  <c r="M9" i="1"/>
  <c r="M17" i="1"/>
  <c r="M27" i="1"/>
  <c r="N20" i="1"/>
  <c r="F40" i="1"/>
  <c r="G41" i="1"/>
  <c r="F29" i="1"/>
  <c r="F31" i="1"/>
  <c r="F33" i="1"/>
  <c r="F35" i="1"/>
  <c r="F37" i="1"/>
  <c r="F39" i="1"/>
  <c r="F32" i="1"/>
  <c r="F36" i="1"/>
  <c r="F27" i="1"/>
  <c r="F15" i="1"/>
  <c r="F11" i="1"/>
  <c r="F19" i="1"/>
  <c r="M7" i="1"/>
  <c r="M11" i="1"/>
  <c r="M19" i="1"/>
  <c r="H20" i="1"/>
  <c r="F9" i="1"/>
  <c r="G20" i="1"/>
  <c r="F7" i="1"/>
  <c r="F12" i="1"/>
  <c r="F16" i="1"/>
  <c r="F8" i="1"/>
  <c r="F13" i="1"/>
  <c r="F17" i="1"/>
  <c r="F10" i="1"/>
  <c r="F14" i="1"/>
  <c r="F18" i="1"/>
</calcChain>
</file>

<file path=xl/sharedStrings.xml><?xml version="1.0" encoding="utf-8"?>
<sst xmlns="http://schemas.openxmlformats.org/spreadsheetml/2006/main" count="402" uniqueCount="36">
  <si>
    <t>ŠKOLNÍ DRUŽINY</t>
  </si>
  <si>
    <t>Pořadí</t>
  </si>
  <si>
    <t>v Kč</t>
  </si>
  <si>
    <t>v %</t>
  </si>
  <si>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</si>
  <si>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</si>
  <si>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</si>
  <si>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</si>
  <si>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</si>
  <si>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</si>
  <si>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</si>
  <si>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</si>
  <si>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</si>
  <si>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</si>
  <si>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</si>
  <si>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</si>
  <si>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Moravskoslezský</t>
  </si>
  <si>
    <t>Zlínský</t>
  </si>
  <si>
    <t>Průměr ČR</t>
  </si>
  <si>
    <t>x</t>
  </si>
  <si>
    <t>Tabulka č. 1:</t>
  </si>
  <si>
    <t>Tabulka č. 2:</t>
  </si>
  <si>
    <r>
      <t xml:space="preserve">Ukazatel </t>
    </r>
    <r>
      <rPr>
        <b/>
        <sz val="14"/>
        <rFont val="Arial"/>
        <family val="2"/>
        <charset val="238"/>
      </rPr>
      <t>P</t>
    </r>
    <r>
      <rPr>
        <b/>
        <vertAlign val="subscript"/>
        <sz val="14"/>
        <rFont val="Arial"/>
        <family val="2"/>
        <charset val="238"/>
      </rPr>
      <t>o</t>
    </r>
    <r>
      <rPr>
        <b/>
        <sz val="10"/>
        <rFont val="Arial"/>
        <family val="2"/>
        <charset val="238"/>
      </rPr>
      <t xml:space="preserve"> / kraj</t>
    </r>
  </si>
  <si>
    <r>
      <t xml:space="preserve">Ukazatel </t>
    </r>
    <r>
      <rPr>
        <b/>
        <sz val="14"/>
        <rFont val="Arial"/>
        <family val="2"/>
        <charset val="238"/>
      </rPr>
      <t>P</t>
    </r>
    <r>
      <rPr>
        <b/>
        <vertAlign val="subscript"/>
        <sz val="14"/>
        <rFont val="Arial"/>
        <family val="2"/>
        <charset val="238"/>
      </rPr>
      <t>p</t>
    </r>
    <r>
      <rPr>
        <b/>
        <sz val="10"/>
        <rFont val="Arial"/>
        <family val="2"/>
        <charset val="238"/>
      </rPr>
      <t xml:space="preserve"> / kraj</t>
    </r>
  </si>
  <si>
    <r>
      <t>Ukazatel průměrné měsíční výše rozpočtovaného platu pedagogického pracovníka (P</t>
    </r>
    <r>
      <rPr>
        <b/>
        <vertAlign val="subscript"/>
        <sz val="14"/>
        <rFont val="Arial"/>
        <family val="2"/>
        <charset val="238"/>
      </rPr>
      <t>p</t>
    </r>
    <r>
      <rPr>
        <b/>
        <sz val="14"/>
        <rFont val="Arial"/>
        <family val="2"/>
        <charset val="238"/>
      </rPr>
      <t>)</t>
    </r>
  </si>
  <si>
    <t>DOMOVY MLÁDEŽE</t>
  </si>
  <si>
    <t>ŠKOLNÍ STRAVOVÁNÍ</t>
  </si>
  <si>
    <t>ŠKOLNÍ KLUBY</t>
  </si>
  <si>
    <t>PEDAGOGICKO-PSYCHOLOGICKÉ PORADNY</t>
  </si>
  <si>
    <t>STŘEDISKA VOLNÉHO ČASU</t>
  </si>
  <si>
    <t>KURSY PRO ZÍSKÁNÍ ZÁKLADNÍHO VZDĚLÁNÍ</t>
  </si>
  <si>
    <t>INTERNÁTY</t>
  </si>
  <si>
    <t>DĚTSKÉ DOMOVY</t>
  </si>
  <si>
    <t>SPECIÁLNĚ PEDAGOGICKÁ CENTRA</t>
  </si>
  <si>
    <t>změna 2021 proti 2020</t>
  </si>
  <si>
    <r>
      <t>Ukazatel průměrné měsíční výše rozpočtovaného platu nepedagogického zaměstnance (P</t>
    </r>
    <r>
      <rPr>
        <b/>
        <vertAlign val="subscript"/>
        <sz val="14"/>
        <rFont val="Arial"/>
        <family val="2"/>
        <charset val="238"/>
      </rPr>
      <t>o</t>
    </r>
    <r>
      <rPr>
        <b/>
        <sz val="14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</si>
</sst>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\ #,##0.00;[Red]\-\ #,##0.00"/>
    <numFmt numFmtId="165" formatCode="\+\ #,##0;[Red]\-\ #,##0"/>
    <numFmt numFmtId="166" formatCode="0&quot;.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11.5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vertAlign val="subscript"/>
      <sz val="14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B0FAD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7E8FF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CCFCE9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rgb="FFFDF0A1"/>
        <bgColor indexed="64"/>
      </patternFill>
    </fill>
    <fill>
      <patternFill patternType="solid">
        <fgColor rgb="FFFBE1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7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2" xfId="1" applyFont="1" applyBorder="1"/>
    <xf numFmtId="0" fontId="4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9" fillId="0" borderId="0" xfId="1" applyFont="1"/>
    <xf numFmtId="0" fontId="10" fillId="0" borderId="0" xfId="1" applyFont="1"/>
    <xf numFmtId="3" fontId="4" fillId="7" borderId="17" xfId="1" applyNumberFormat="1" applyFont="1" applyFill="1" applyBorder="1" applyAlignment="1">
      <alignment horizontal="center"/>
    </xf>
    <xf numFmtId="3" fontId="4" fillId="8" borderId="17" xfId="1" applyNumberFormat="1" applyFont="1" applyFill="1" applyBorder="1" applyAlignment="1">
      <alignment horizontal="center"/>
    </xf>
    <xf numFmtId="3" fontId="4" fillId="9" borderId="17" xfId="1" applyNumberFormat="1" applyFont="1" applyFill="1" applyBorder="1" applyAlignment="1">
      <alignment horizontal="center"/>
    </xf>
    <xf numFmtId="3" fontId="7" fillId="7" borderId="8" xfId="1" applyNumberFormat="1" applyFont="1" applyFill="1" applyBorder="1"/>
    <xf numFmtId="3" fontId="7" fillId="7" borderId="12" xfId="1" applyNumberFormat="1" applyFont="1" applyFill="1" applyBorder="1"/>
    <xf numFmtId="3" fontId="7" fillId="7" borderId="15" xfId="1" applyNumberFormat="1" applyFont="1" applyFill="1" applyBorder="1"/>
    <xf numFmtId="165" fontId="7" fillId="7" borderId="10" xfId="1" applyNumberFormat="1" applyFont="1" applyFill="1" applyBorder="1"/>
    <xf numFmtId="165" fontId="7" fillId="7" borderId="13" xfId="1" applyNumberFormat="1" applyFont="1" applyFill="1" applyBorder="1"/>
    <xf numFmtId="165" fontId="7" fillId="7" borderId="16" xfId="1" applyNumberFormat="1" applyFont="1" applyFill="1" applyBorder="1"/>
    <xf numFmtId="3" fontId="4" fillId="7" borderId="19" xfId="1" applyNumberFormat="1" applyFont="1" applyFill="1" applyBorder="1" applyAlignment="1">
      <alignment horizontal="center"/>
    </xf>
    <xf numFmtId="165" fontId="2" fillId="7" borderId="20" xfId="1" applyNumberFormat="1" applyFont="1" applyFill="1" applyBorder="1" applyAlignment="1">
      <alignment horizontal="right"/>
    </xf>
    <xf numFmtId="164" fontId="2" fillId="2" borderId="21" xfId="1" applyNumberFormat="1" applyFont="1" applyFill="1" applyBorder="1"/>
    <xf numFmtId="164" fontId="2" fillId="2" borderId="12" xfId="1" applyNumberFormat="1" applyFont="1" applyFill="1" applyBorder="1"/>
    <xf numFmtId="164" fontId="2" fillId="2" borderId="15" xfId="1" applyNumberFormat="1" applyFont="1" applyFill="1" applyBorder="1"/>
    <xf numFmtId="3" fontId="7" fillId="8" borderId="8" xfId="1" applyNumberFormat="1" applyFont="1" applyFill="1" applyBorder="1"/>
    <xf numFmtId="3" fontId="7" fillId="8" borderId="12" xfId="1" applyNumberFormat="1" applyFont="1" applyFill="1" applyBorder="1"/>
    <xf numFmtId="3" fontId="7" fillId="8" borderId="15" xfId="1" applyNumberFormat="1" applyFont="1" applyFill="1" applyBorder="1"/>
    <xf numFmtId="164" fontId="7" fillId="3" borderId="21" xfId="1" applyNumberFormat="1" applyFont="1" applyFill="1" applyBorder="1"/>
    <xf numFmtId="165" fontId="7" fillId="8" borderId="10" xfId="1" applyNumberFormat="1" applyFont="1" applyFill="1" applyBorder="1"/>
    <xf numFmtId="164" fontId="7" fillId="3" borderId="12" xfId="1" applyNumberFormat="1" applyFont="1" applyFill="1" applyBorder="1"/>
    <xf numFmtId="165" fontId="7" fillId="8" borderId="13" xfId="1" applyNumberFormat="1" applyFont="1" applyFill="1" applyBorder="1"/>
    <xf numFmtId="164" fontId="7" fillId="3" borderId="15" xfId="1" applyNumberFormat="1" applyFont="1" applyFill="1" applyBorder="1"/>
    <xf numFmtId="165" fontId="7" fillId="8" borderId="16" xfId="1" applyNumberFormat="1" applyFont="1" applyFill="1" applyBorder="1"/>
    <xf numFmtId="3" fontId="4" fillId="8" borderId="19" xfId="1" applyNumberFormat="1" applyFont="1" applyFill="1" applyBorder="1" applyAlignment="1">
      <alignment horizontal="center"/>
    </xf>
    <xf numFmtId="165" fontId="2" fillId="8" borderId="20" xfId="1" applyNumberFormat="1" applyFont="1" applyFill="1" applyBorder="1" applyAlignment="1">
      <alignment horizontal="right"/>
    </xf>
    <xf numFmtId="3" fontId="7" fillId="9" borderId="8" xfId="1" applyNumberFormat="1" applyFont="1" applyFill="1" applyBorder="1"/>
    <xf numFmtId="3" fontId="7" fillId="9" borderId="12" xfId="1" applyNumberFormat="1" applyFont="1" applyFill="1" applyBorder="1"/>
    <xf numFmtId="3" fontId="7" fillId="9" borderId="15" xfId="1" applyNumberFormat="1" applyFont="1" applyFill="1" applyBorder="1"/>
    <xf numFmtId="164" fontId="7" fillId="4" borderId="21" xfId="1" applyNumberFormat="1" applyFont="1" applyFill="1" applyBorder="1"/>
    <xf numFmtId="165" fontId="7" fillId="9" borderId="10" xfId="1" applyNumberFormat="1" applyFont="1" applyFill="1" applyBorder="1"/>
    <xf numFmtId="164" fontId="7" fillId="4" borderId="12" xfId="1" applyNumberFormat="1" applyFont="1" applyFill="1" applyBorder="1"/>
    <xf numFmtId="165" fontId="7" fillId="9" borderId="13" xfId="1" applyNumberFormat="1" applyFont="1" applyFill="1" applyBorder="1"/>
    <xf numFmtId="164" fontId="7" fillId="4" borderId="15" xfId="1" applyNumberFormat="1" applyFont="1" applyFill="1" applyBorder="1"/>
    <xf numFmtId="165" fontId="7" fillId="9" borderId="16" xfId="1" applyNumberFormat="1" applyFont="1" applyFill="1" applyBorder="1"/>
    <xf numFmtId="3" fontId="4" fillId="9" borderId="19" xfId="1" applyNumberFormat="1" applyFont="1" applyFill="1" applyBorder="1" applyAlignment="1">
      <alignment horizontal="center"/>
    </xf>
    <xf numFmtId="165" fontId="2" fillId="9" borderId="20" xfId="1" applyNumberFormat="1" applyFont="1" applyFill="1" applyBorder="1" applyAlignment="1">
      <alignment horizontal="right"/>
    </xf>
    <xf numFmtId="3" fontId="7" fillId="10" borderId="8" xfId="1" applyNumberFormat="1" applyFont="1" applyFill="1" applyBorder="1"/>
    <xf numFmtId="164" fontId="7" fillId="11" borderId="21" xfId="1" applyNumberFormat="1" applyFont="1" applyFill="1" applyBorder="1"/>
    <xf numFmtId="165" fontId="7" fillId="10" borderId="10" xfId="1" applyNumberFormat="1" applyFont="1" applyFill="1" applyBorder="1"/>
    <xf numFmtId="3" fontId="7" fillId="10" borderId="12" xfId="1" applyNumberFormat="1" applyFont="1" applyFill="1" applyBorder="1"/>
    <xf numFmtId="164" fontId="7" fillId="11" borderId="12" xfId="1" applyNumberFormat="1" applyFont="1" applyFill="1" applyBorder="1"/>
    <xf numFmtId="165" fontId="7" fillId="10" borderId="13" xfId="1" applyNumberFormat="1" applyFont="1" applyFill="1" applyBorder="1"/>
    <xf numFmtId="3" fontId="7" fillId="10" borderId="15" xfId="1" applyNumberFormat="1" applyFont="1" applyFill="1" applyBorder="1"/>
    <xf numFmtId="164" fontId="7" fillId="11" borderId="15" xfId="1" applyNumberFormat="1" applyFont="1" applyFill="1" applyBorder="1"/>
    <xf numFmtId="165" fontId="7" fillId="10" borderId="16" xfId="1" applyNumberFormat="1" applyFont="1" applyFill="1" applyBorder="1"/>
    <xf numFmtId="3" fontId="4" fillId="10" borderId="17" xfId="1" applyNumberFormat="1" applyFont="1" applyFill="1" applyBorder="1" applyAlignment="1">
      <alignment horizontal="center"/>
    </xf>
    <xf numFmtId="3" fontId="4" fillId="10" borderId="19" xfId="1" applyNumberFormat="1" applyFont="1" applyFill="1" applyBorder="1" applyAlignment="1">
      <alignment horizontal="center"/>
    </xf>
    <xf numFmtId="165" fontId="2" fillId="10" borderId="20" xfId="1" applyNumberFormat="1" applyFont="1" applyFill="1" applyBorder="1" applyAlignment="1">
      <alignment horizontal="right"/>
    </xf>
    <xf numFmtId="3" fontId="4" fillId="9" borderId="17" xfId="1" applyNumberFormat="1" applyFont="1" applyFill="1" applyBorder="1" applyAlignment="1">
      <alignment horizontal="right"/>
    </xf>
    <xf numFmtId="3" fontId="7" fillId="12" borderId="8" xfId="1" applyNumberFormat="1" applyFont="1" applyFill="1" applyBorder="1"/>
    <xf numFmtId="164" fontId="7" fillId="6" borderId="21" xfId="1" applyNumberFormat="1" applyFont="1" applyFill="1" applyBorder="1"/>
    <xf numFmtId="165" fontId="7" fillId="12" borderId="10" xfId="1" applyNumberFormat="1" applyFont="1" applyFill="1" applyBorder="1"/>
    <xf numFmtId="3" fontId="7" fillId="12" borderId="12" xfId="1" applyNumberFormat="1" applyFont="1" applyFill="1" applyBorder="1"/>
    <xf numFmtId="164" fontId="7" fillId="6" borderId="12" xfId="1" applyNumberFormat="1" applyFont="1" applyFill="1" applyBorder="1"/>
    <xf numFmtId="165" fontId="7" fillId="12" borderId="13" xfId="1" applyNumberFormat="1" applyFont="1" applyFill="1" applyBorder="1"/>
    <xf numFmtId="3" fontId="7" fillId="12" borderId="15" xfId="1" applyNumberFormat="1" applyFont="1" applyFill="1" applyBorder="1"/>
    <xf numFmtId="164" fontId="7" fillId="6" borderId="15" xfId="1" applyNumberFormat="1" applyFont="1" applyFill="1" applyBorder="1"/>
    <xf numFmtId="165" fontId="7" fillId="12" borderId="16" xfId="1" applyNumberFormat="1" applyFont="1" applyFill="1" applyBorder="1"/>
    <xf numFmtId="3" fontId="4" fillId="12" borderId="17" xfId="1" applyNumberFormat="1" applyFont="1" applyFill="1" applyBorder="1" applyAlignment="1">
      <alignment horizontal="center"/>
    </xf>
    <xf numFmtId="3" fontId="4" fillId="12" borderId="17" xfId="1" applyNumberFormat="1" applyFont="1" applyFill="1" applyBorder="1" applyAlignment="1">
      <alignment horizontal="right"/>
    </xf>
    <xf numFmtId="3" fontId="4" fillId="12" borderId="19" xfId="1" applyNumberFormat="1" applyFont="1" applyFill="1" applyBorder="1" applyAlignment="1">
      <alignment horizontal="center"/>
    </xf>
    <xf numFmtId="165" fontId="2" fillId="12" borderId="20" xfId="1" applyNumberFormat="1" applyFont="1" applyFill="1" applyBorder="1" applyAlignment="1">
      <alignment horizontal="right"/>
    </xf>
    <xf numFmtId="3" fontId="7" fillId="13" borderId="8" xfId="1" applyNumberFormat="1" applyFont="1" applyFill="1" applyBorder="1"/>
    <xf numFmtId="164" fontId="7" fillId="5" borderId="21" xfId="1" applyNumberFormat="1" applyFont="1" applyFill="1" applyBorder="1"/>
    <xf numFmtId="165" fontId="7" fillId="13" borderId="10" xfId="1" applyNumberFormat="1" applyFont="1" applyFill="1" applyBorder="1"/>
    <xf numFmtId="3" fontId="7" fillId="13" borderId="12" xfId="1" applyNumberFormat="1" applyFont="1" applyFill="1" applyBorder="1"/>
    <xf numFmtId="164" fontId="7" fillId="5" borderId="12" xfId="1" applyNumberFormat="1" applyFont="1" applyFill="1" applyBorder="1"/>
    <xf numFmtId="165" fontId="7" fillId="13" borderId="13" xfId="1" applyNumberFormat="1" applyFont="1" applyFill="1" applyBorder="1"/>
    <xf numFmtId="3" fontId="7" fillId="13" borderId="15" xfId="1" applyNumberFormat="1" applyFont="1" applyFill="1" applyBorder="1"/>
    <xf numFmtId="164" fontId="7" fillId="5" borderId="15" xfId="1" applyNumberFormat="1" applyFont="1" applyFill="1" applyBorder="1"/>
    <xf numFmtId="165" fontId="7" fillId="13" borderId="16" xfId="1" applyNumberFormat="1" applyFont="1" applyFill="1" applyBorder="1"/>
    <xf numFmtId="3" fontId="4" fillId="13" borderId="17" xfId="1" applyNumberFormat="1" applyFont="1" applyFill="1" applyBorder="1" applyAlignment="1">
      <alignment horizontal="center"/>
    </xf>
    <xf numFmtId="3" fontId="4" fillId="13" borderId="19" xfId="1" applyNumberFormat="1" applyFont="1" applyFill="1" applyBorder="1" applyAlignment="1">
      <alignment horizontal="center"/>
    </xf>
    <xf numFmtId="165" fontId="2" fillId="13" borderId="20" xfId="1" applyNumberFormat="1" applyFont="1" applyFill="1" applyBorder="1" applyAlignment="1">
      <alignment horizontal="right"/>
    </xf>
    <xf numFmtId="164" fontId="7" fillId="16" borderId="21" xfId="1" applyNumberFormat="1" applyFont="1" applyFill="1" applyBorder="1"/>
    <xf numFmtId="164" fontId="7" fillId="16" borderId="12" xfId="1" applyNumberFormat="1" applyFont="1" applyFill="1" applyBorder="1"/>
    <xf numFmtId="164" fontId="7" fillId="16" borderId="15" xfId="1" applyNumberFormat="1" applyFont="1" applyFill="1" applyBorder="1"/>
    <xf numFmtId="3" fontId="4" fillId="2" borderId="17" xfId="1" applyNumberFormat="1" applyFont="1" applyFill="1" applyBorder="1" applyAlignment="1">
      <alignment horizontal="center"/>
    </xf>
    <xf numFmtId="3" fontId="4" fillId="2" borderId="17" xfId="1" applyNumberFormat="1" applyFont="1" applyFill="1" applyBorder="1" applyAlignment="1">
      <alignment horizontal="right"/>
    </xf>
    <xf numFmtId="3" fontId="4" fillId="2" borderId="19" xfId="1" applyNumberFormat="1" applyFont="1" applyFill="1" applyBorder="1" applyAlignment="1">
      <alignment horizontal="center"/>
    </xf>
    <xf numFmtId="165" fontId="2" fillId="2" borderId="20" xfId="1" applyNumberFormat="1" applyFont="1" applyFill="1" applyBorder="1" applyAlignment="1">
      <alignment horizontal="right"/>
    </xf>
    <xf numFmtId="164" fontId="7" fillId="17" borderId="21" xfId="1" applyNumberFormat="1" applyFont="1" applyFill="1" applyBorder="1"/>
    <xf numFmtId="164" fontId="7" fillId="17" borderId="12" xfId="1" applyNumberFormat="1" applyFont="1" applyFill="1" applyBorder="1"/>
    <xf numFmtId="164" fontId="7" fillId="17" borderId="15" xfId="1" applyNumberFormat="1" applyFont="1" applyFill="1" applyBorder="1"/>
    <xf numFmtId="3" fontId="7" fillId="18" borderId="8" xfId="1" applyNumberFormat="1" applyFont="1" applyFill="1" applyBorder="1"/>
    <xf numFmtId="165" fontId="7" fillId="18" borderId="10" xfId="1" applyNumberFormat="1" applyFont="1" applyFill="1" applyBorder="1"/>
    <xf numFmtId="3" fontId="7" fillId="18" borderId="12" xfId="1" applyNumberFormat="1" applyFont="1" applyFill="1" applyBorder="1"/>
    <xf numFmtId="165" fontId="7" fillId="18" borderId="13" xfId="1" applyNumberFormat="1" applyFont="1" applyFill="1" applyBorder="1"/>
    <xf numFmtId="3" fontId="7" fillId="18" borderId="15" xfId="1" applyNumberFormat="1" applyFont="1" applyFill="1" applyBorder="1"/>
    <xf numFmtId="165" fontId="7" fillId="18" borderId="16" xfId="1" applyNumberFormat="1" applyFont="1" applyFill="1" applyBorder="1"/>
    <xf numFmtId="3" fontId="4" fillId="18" borderId="17" xfId="1" applyNumberFormat="1" applyFont="1" applyFill="1" applyBorder="1" applyAlignment="1">
      <alignment horizontal="center"/>
    </xf>
    <xf numFmtId="3" fontId="4" fillId="18" borderId="19" xfId="1" applyNumberFormat="1" applyFont="1" applyFill="1" applyBorder="1" applyAlignment="1">
      <alignment horizontal="center"/>
    </xf>
    <xf numFmtId="165" fontId="2" fillId="18" borderId="20" xfId="1" applyNumberFormat="1" applyFont="1" applyFill="1" applyBorder="1" applyAlignment="1">
      <alignment horizontal="right"/>
    </xf>
    <xf numFmtId="3" fontId="9" fillId="0" borderId="0" xfId="1" applyNumberFormat="1" applyFont="1"/>
    <xf numFmtId="3" fontId="12" fillId="0" borderId="0" xfId="0" applyNumberFormat="1" applyFont="1" applyBorder="1" applyAlignment="1">
      <alignment wrapText="1"/>
    </xf>
    <xf numFmtId="3" fontId="12" fillId="0" borderId="0" xfId="0" applyNumberFormat="1" applyFont="1" applyBorder="1" applyAlignment="1"/>
    <xf numFmtId="3" fontId="7" fillId="2" borderId="8" xfId="1" applyNumberFormat="1" applyFont="1" applyFill="1" applyBorder="1" applyAlignment="1">
      <alignment horizontal="right"/>
    </xf>
    <xf numFmtId="3" fontId="7" fillId="2" borderId="12" xfId="1" applyNumberFormat="1" applyFont="1" applyFill="1" applyBorder="1" applyAlignment="1">
      <alignment horizontal="right"/>
    </xf>
    <xf numFmtId="3" fontId="7" fillId="2" borderId="15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27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3" fontId="4" fillId="14" borderId="17" xfId="1" applyNumberFormat="1" applyFont="1" applyFill="1" applyBorder="1" applyAlignment="1">
      <alignment horizontal="center"/>
    </xf>
    <xf numFmtId="3" fontId="4" fillId="14" borderId="17" xfId="1" applyNumberFormat="1" applyFont="1" applyFill="1" applyBorder="1" applyAlignment="1">
      <alignment horizontal="right"/>
    </xf>
    <xf numFmtId="164" fontId="7" fillId="15" borderId="21" xfId="1" applyNumberFormat="1" applyFont="1" applyFill="1" applyBorder="1"/>
    <xf numFmtId="165" fontId="7" fillId="14" borderId="10" xfId="1" applyNumberFormat="1" applyFont="1" applyFill="1" applyBorder="1"/>
    <xf numFmtId="164" fontId="7" fillId="15" borderId="12" xfId="1" applyNumberFormat="1" applyFont="1" applyFill="1" applyBorder="1"/>
    <xf numFmtId="165" fontId="7" fillId="14" borderId="13" xfId="1" applyNumberFormat="1" applyFont="1" applyFill="1" applyBorder="1"/>
    <xf numFmtId="164" fontId="7" fillId="15" borderId="15" xfId="1" applyNumberFormat="1" applyFont="1" applyFill="1" applyBorder="1"/>
    <xf numFmtId="165" fontId="7" fillId="14" borderId="16" xfId="1" applyNumberFormat="1" applyFont="1" applyFill="1" applyBorder="1"/>
    <xf numFmtId="165" fontId="2" fillId="14" borderId="20" xfId="1" applyNumberFormat="1" applyFont="1" applyFill="1" applyBorder="1" applyAlignment="1">
      <alignment horizontal="right"/>
    </xf>
    <xf numFmtId="3" fontId="4" fillId="14" borderId="19" xfId="1" applyNumberFormat="1" applyFont="1" applyFill="1" applyBorder="1" applyAlignment="1">
      <alignment horizontal="center"/>
    </xf>
    <xf numFmtId="3" fontId="7" fillId="14" borderId="27" xfId="1" applyNumberFormat="1" applyFont="1" applyFill="1" applyBorder="1"/>
    <xf numFmtId="3" fontId="7" fillId="14" borderId="13" xfId="1" applyNumberFormat="1" applyFont="1" applyFill="1" applyBorder="1"/>
    <xf numFmtId="3" fontId="7" fillId="14" borderId="23" xfId="1" applyNumberFormat="1" applyFont="1" applyFill="1" applyBorder="1"/>
    <xf numFmtId="3" fontId="4" fillId="14" borderId="18" xfId="1" applyNumberFormat="1" applyFont="1" applyFill="1" applyBorder="1" applyAlignment="1">
      <alignment horizontal="right"/>
    </xf>
    <xf numFmtId="3" fontId="7" fillId="12" borderId="12" xfId="1" applyNumberFormat="1" applyFont="1" applyFill="1" applyBorder="1" applyAlignment="1">
      <alignment horizontal="right"/>
    </xf>
    <xf numFmtId="164" fontId="7" fillId="6" borderId="12" xfId="1" applyNumberFormat="1" applyFont="1" applyFill="1" applyBorder="1" applyAlignment="1">
      <alignment horizontal="right"/>
    </xf>
    <xf numFmtId="165" fontId="7" fillId="12" borderId="13" xfId="1" applyNumberFormat="1" applyFont="1" applyFill="1" applyBorder="1" applyAlignment="1">
      <alignment horizontal="right"/>
    </xf>
    <xf numFmtId="0" fontId="8" fillId="0" borderId="0" xfId="1" applyFont="1" applyAlignment="1">
      <alignment horizontal="left" vertical="top"/>
    </xf>
    <xf numFmtId="0" fontId="13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166" fontId="6" fillId="7" borderId="7" xfId="1" applyNumberFormat="1" applyFont="1" applyFill="1" applyBorder="1" applyAlignment="1">
      <alignment horizontal="center"/>
    </xf>
    <xf numFmtId="166" fontId="6" fillId="7" borderId="11" xfId="1" applyNumberFormat="1" applyFont="1" applyFill="1" applyBorder="1" applyAlignment="1">
      <alignment horizontal="center"/>
    </xf>
    <xf numFmtId="166" fontId="6" fillId="7" borderId="14" xfId="1" applyNumberFormat="1" applyFont="1" applyFill="1" applyBorder="1" applyAlignment="1">
      <alignment horizontal="center"/>
    </xf>
    <xf numFmtId="166" fontId="6" fillId="7" borderId="9" xfId="1" applyNumberFormat="1" applyFont="1" applyFill="1" applyBorder="1" applyAlignment="1">
      <alignment horizontal="center"/>
    </xf>
    <xf numFmtId="166" fontId="6" fillId="8" borderId="7" xfId="1" applyNumberFormat="1" applyFont="1" applyFill="1" applyBorder="1" applyAlignment="1">
      <alignment horizontal="center"/>
    </xf>
    <xf numFmtId="166" fontId="6" fillId="8" borderId="11" xfId="1" applyNumberFormat="1" applyFont="1" applyFill="1" applyBorder="1" applyAlignment="1">
      <alignment horizontal="center"/>
    </xf>
    <xf numFmtId="166" fontId="6" fillId="8" borderId="14" xfId="1" applyNumberFormat="1" applyFont="1" applyFill="1" applyBorder="1" applyAlignment="1">
      <alignment horizontal="center"/>
    </xf>
    <xf numFmtId="166" fontId="6" fillId="8" borderId="9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166" fontId="6" fillId="9" borderId="7" xfId="1" applyNumberFormat="1" applyFont="1" applyFill="1" applyBorder="1" applyAlignment="1">
      <alignment horizontal="center"/>
    </xf>
    <xf numFmtId="166" fontId="6" fillId="9" borderId="11" xfId="1" applyNumberFormat="1" applyFont="1" applyFill="1" applyBorder="1" applyAlignment="1">
      <alignment horizontal="center"/>
    </xf>
    <xf numFmtId="166" fontId="6" fillId="9" borderId="14" xfId="1" applyNumberFormat="1" applyFont="1" applyFill="1" applyBorder="1" applyAlignment="1">
      <alignment horizontal="center"/>
    </xf>
    <xf numFmtId="166" fontId="6" fillId="9" borderId="9" xfId="1" applyNumberFormat="1" applyFont="1" applyFill="1" applyBorder="1" applyAlignment="1">
      <alignment horizontal="center"/>
    </xf>
    <xf numFmtId="166" fontId="6" fillId="14" borderId="7" xfId="1" applyNumberFormat="1" applyFont="1" applyFill="1" applyBorder="1" applyAlignment="1">
      <alignment horizontal="center"/>
    </xf>
    <xf numFmtId="166" fontId="6" fillId="14" borderId="11" xfId="1" applyNumberFormat="1" applyFont="1" applyFill="1" applyBorder="1" applyAlignment="1">
      <alignment horizontal="center"/>
    </xf>
    <xf numFmtId="166" fontId="6" fillId="14" borderId="14" xfId="1" applyNumberFormat="1" applyFont="1" applyFill="1" applyBorder="1" applyAlignment="1">
      <alignment horizontal="center"/>
    </xf>
    <xf numFmtId="166" fontId="6" fillId="14" borderId="22" xfId="1" applyNumberFormat="1" applyFont="1" applyFill="1" applyBorder="1" applyAlignment="1">
      <alignment horizontal="center"/>
    </xf>
    <xf numFmtId="166" fontId="6" fillId="14" borderId="9" xfId="1" applyNumberFormat="1" applyFont="1" applyFill="1" applyBorder="1" applyAlignment="1">
      <alignment horizontal="center"/>
    </xf>
    <xf numFmtId="166" fontId="6" fillId="13" borderId="7" xfId="1" applyNumberFormat="1" applyFont="1" applyFill="1" applyBorder="1" applyAlignment="1">
      <alignment horizontal="center"/>
    </xf>
    <xf numFmtId="166" fontId="6" fillId="13" borderId="11" xfId="1" applyNumberFormat="1" applyFont="1" applyFill="1" applyBorder="1" applyAlignment="1">
      <alignment horizontal="center"/>
    </xf>
    <xf numFmtId="166" fontId="6" fillId="13" borderId="14" xfId="1" applyNumberFormat="1" applyFont="1" applyFill="1" applyBorder="1" applyAlignment="1">
      <alignment horizontal="center"/>
    </xf>
    <xf numFmtId="166" fontId="6" fillId="13" borderId="9" xfId="1" applyNumberFormat="1" applyFont="1" applyFill="1" applyBorder="1" applyAlignment="1">
      <alignment horizontal="center"/>
    </xf>
    <xf numFmtId="166" fontId="6" fillId="12" borderId="7" xfId="1" applyNumberFormat="1" applyFont="1" applyFill="1" applyBorder="1" applyAlignment="1">
      <alignment horizontal="center"/>
    </xf>
    <xf numFmtId="166" fontId="6" fillId="12" borderId="11" xfId="1" applyNumberFormat="1" applyFont="1" applyFill="1" applyBorder="1" applyAlignment="1">
      <alignment horizontal="center"/>
    </xf>
    <xf numFmtId="166" fontId="6" fillId="12" borderId="14" xfId="1" applyNumberFormat="1" applyFont="1" applyFill="1" applyBorder="1" applyAlignment="1">
      <alignment horizontal="center"/>
    </xf>
    <xf numFmtId="166" fontId="6" fillId="12" borderId="9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>
      <alignment horizontal="center"/>
    </xf>
    <xf numFmtId="166" fontId="6" fillId="2" borderId="11" xfId="1" applyNumberFormat="1" applyFont="1" applyFill="1" applyBorder="1" applyAlignment="1">
      <alignment horizontal="center"/>
    </xf>
    <xf numFmtId="166" fontId="6" fillId="2" borderId="14" xfId="1" applyNumberFormat="1" applyFont="1" applyFill="1" applyBorder="1" applyAlignment="1">
      <alignment horizontal="center"/>
    </xf>
    <xf numFmtId="166" fontId="6" fillId="2" borderId="9" xfId="1" applyNumberFormat="1" applyFont="1" applyFill="1" applyBorder="1" applyAlignment="1">
      <alignment horizontal="center"/>
    </xf>
    <xf numFmtId="166" fontId="6" fillId="10" borderId="7" xfId="1" applyNumberFormat="1" applyFont="1" applyFill="1" applyBorder="1" applyAlignment="1">
      <alignment horizontal="center"/>
    </xf>
    <xf numFmtId="166" fontId="6" fillId="10" borderId="11" xfId="1" applyNumberFormat="1" applyFont="1" applyFill="1" applyBorder="1" applyAlignment="1">
      <alignment horizontal="center"/>
    </xf>
    <xf numFmtId="166" fontId="6" fillId="10" borderId="14" xfId="1" applyNumberFormat="1" applyFont="1" applyFill="1" applyBorder="1" applyAlignment="1">
      <alignment horizontal="center"/>
    </xf>
    <xf numFmtId="166" fontId="6" fillId="18" borderId="7" xfId="1" applyNumberFormat="1" applyFont="1" applyFill="1" applyBorder="1" applyAlignment="1">
      <alignment horizontal="center"/>
    </xf>
    <xf numFmtId="166" fontId="6" fillId="18" borderId="11" xfId="1" applyNumberFormat="1" applyFont="1" applyFill="1" applyBorder="1" applyAlignment="1">
      <alignment horizontal="center"/>
    </xf>
    <xf numFmtId="166" fontId="6" fillId="18" borderId="14" xfId="1" applyNumberFormat="1" applyFont="1" applyFill="1" applyBorder="1" applyAlignment="1">
      <alignment horizontal="center"/>
    </xf>
    <xf numFmtId="166" fontId="6" fillId="10" borderId="9" xfId="1" applyNumberFormat="1" applyFont="1" applyFill="1" applyBorder="1" applyAlignment="1">
      <alignment horizontal="center"/>
    </xf>
    <xf numFmtId="166" fontId="6" fillId="18" borderId="9" xfId="1" applyNumberFormat="1" applyFont="1" applyFill="1" applyBorder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0" fillId="0" borderId="0" xfId="0" applyAlignment="1">
      <alignment horizontal="left"/>
    </xf>
    <xf numFmtId="3" fontId="9" fillId="0" borderId="0" xfId="1" applyNumberFormat="1" applyFont="1" applyAlignment="1">
      <alignment horizontal="left"/>
    </xf>
    <xf numFmtId="164" fontId="2" fillId="2" borderId="18" xfId="1" applyNumberFormat="1" applyFont="1" applyFill="1" applyBorder="1" applyAlignment="1">
      <alignment horizontal="right"/>
    </xf>
    <xf numFmtId="3" fontId="4" fillId="7" borderId="30" xfId="1" applyNumberFormat="1" applyFont="1" applyFill="1" applyBorder="1" applyAlignment="1">
      <alignment horizontal="right"/>
    </xf>
    <xf numFmtId="3" fontId="4" fillId="7" borderId="20" xfId="1" applyNumberFormat="1" applyFont="1" applyFill="1" applyBorder="1" applyAlignment="1">
      <alignment horizontal="right"/>
    </xf>
    <xf numFmtId="3" fontId="4" fillId="8" borderId="25" xfId="1" applyNumberFormat="1" applyFont="1" applyFill="1" applyBorder="1" applyAlignment="1">
      <alignment horizontal="right"/>
    </xf>
    <xf numFmtId="3" fontId="4" fillId="8" borderId="20" xfId="1" applyNumberFormat="1" applyFont="1" applyFill="1" applyBorder="1" applyAlignment="1">
      <alignment horizontal="right"/>
    </xf>
    <xf numFmtId="164" fontId="2" fillId="3" borderId="18" xfId="1" applyNumberFormat="1" applyFont="1" applyFill="1" applyBorder="1" applyAlignment="1">
      <alignment horizontal="right"/>
    </xf>
    <xf numFmtId="0" fontId="3" fillId="0" borderId="0" xfId="1" applyFont="1" applyAlignment="1">
      <alignment horizontal="left"/>
    </xf>
    <xf numFmtId="3" fontId="4" fillId="9" borderId="25" xfId="1" applyNumberFormat="1" applyFont="1" applyFill="1" applyBorder="1" applyAlignment="1">
      <alignment horizontal="right"/>
    </xf>
    <xf numFmtId="3" fontId="4" fillId="14" borderId="25" xfId="1" applyNumberFormat="1" applyFont="1" applyFill="1" applyBorder="1" applyAlignment="1">
      <alignment horizontal="right"/>
    </xf>
    <xf numFmtId="3" fontId="4" fillId="13" borderId="25" xfId="1" applyNumberFormat="1" applyFont="1" applyFill="1" applyBorder="1" applyAlignment="1">
      <alignment horizontal="right"/>
    </xf>
    <xf numFmtId="3" fontId="4" fillId="12" borderId="25" xfId="1" applyNumberFormat="1" applyFont="1" applyFill="1" applyBorder="1" applyAlignment="1">
      <alignment horizontal="right"/>
    </xf>
    <xf numFmtId="3" fontId="4" fillId="10" borderId="25" xfId="1" applyNumberFormat="1" applyFont="1" applyFill="1" applyBorder="1" applyAlignment="1">
      <alignment horizontal="right"/>
    </xf>
    <xf numFmtId="3" fontId="4" fillId="18" borderId="25" xfId="1" applyNumberFormat="1" applyFont="1" applyFill="1" applyBorder="1" applyAlignment="1">
      <alignment horizontal="right"/>
    </xf>
    <xf numFmtId="3" fontId="4" fillId="13" borderId="26" xfId="1" applyNumberFormat="1" applyFont="1" applyFill="1" applyBorder="1" applyAlignment="1">
      <alignment horizontal="right"/>
    </xf>
    <xf numFmtId="3" fontId="4" fillId="12" borderId="26" xfId="1" applyNumberFormat="1" applyFont="1" applyFill="1" applyBorder="1" applyAlignment="1">
      <alignment horizontal="right"/>
    </xf>
    <xf numFmtId="3" fontId="4" fillId="10" borderId="26" xfId="1" applyNumberFormat="1" applyFont="1" applyFill="1" applyBorder="1" applyAlignment="1">
      <alignment horizontal="right"/>
    </xf>
    <xf numFmtId="3" fontId="4" fillId="18" borderId="26" xfId="1" applyNumberFormat="1" applyFont="1" applyFill="1" applyBorder="1" applyAlignment="1">
      <alignment horizontal="right"/>
    </xf>
    <xf numFmtId="164" fontId="2" fillId="4" borderId="18" xfId="1" applyNumberFormat="1" applyFont="1" applyFill="1" applyBorder="1" applyAlignment="1">
      <alignment horizontal="right"/>
    </xf>
    <xf numFmtId="164" fontId="2" fillId="15" borderId="18" xfId="1" applyNumberFormat="1" applyFont="1" applyFill="1" applyBorder="1" applyAlignment="1">
      <alignment horizontal="right"/>
    </xf>
    <xf numFmtId="164" fontId="2" fillId="5" borderId="18" xfId="1" applyNumberFormat="1" applyFont="1" applyFill="1" applyBorder="1" applyAlignment="1">
      <alignment horizontal="right"/>
    </xf>
    <xf numFmtId="164" fontId="2" fillId="6" borderId="18" xfId="1" applyNumberFormat="1" applyFont="1" applyFill="1" applyBorder="1" applyAlignment="1">
      <alignment horizontal="right"/>
    </xf>
    <xf numFmtId="164" fontId="2" fillId="16" borderId="18" xfId="1" applyNumberFormat="1" applyFont="1" applyFill="1" applyBorder="1" applyAlignment="1">
      <alignment horizontal="right"/>
    </xf>
    <xf numFmtId="164" fontId="2" fillId="11" borderId="18" xfId="1" applyNumberFormat="1" applyFont="1" applyFill="1" applyBorder="1" applyAlignment="1">
      <alignment horizontal="right"/>
    </xf>
    <xf numFmtId="164" fontId="2" fillId="17" borderId="18" xfId="1" applyNumberFormat="1" applyFont="1" applyFill="1" applyBorder="1" applyAlignment="1">
      <alignment horizontal="right"/>
    </xf>
    <xf numFmtId="0" fontId="7" fillId="7" borderId="31" xfId="1" applyFont="1" applyFill="1" applyBorder="1" applyAlignment="1">
      <alignment horizontal="center" shrinkToFit="1"/>
    </xf>
    <xf numFmtId="0" fontId="2" fillId="7" borderId="32" xfId="1" applyFont="1" applyFill="1" applyBorder="1" applyAlignment="1">
      <alignment horizontal="center"/>
    </xf>
    <xf numFmtId="0" fontId="2" fillId="2" borderId="33" xfId="1" applyFont="1" applyFill="1" applyBorder="1" applyAlignment="1">
      <alignment horizontal="center"/>
    </xf>
    <xf numFmtId="0" fontId="7" fillId="8" borderId="31" xfId="1" applyFont="1" applyFill="1" applyBorder="1" applyAlignment="1">
      <alignment horizontal="center" shrinkToFit="1"/>
    </xf>
    <xf numFmtId="0" fontId="2" fillId="8" borderId="32" xfId="1" applyFont="1" applyFill="1" applyBorder="1" applyAlignment="1">
      <alignment horizontal="center"/>
    </xf>
    <xf numFmtId="0" fontId="2" fillId="3" borderId="33" xfId="1" applyFont="1" applyFill="1" applyBorder="1" applyAlignment="1">
      <alignment horizontal="center"/>
    </xf>
    <xf numFmtId="0" fontId="7" fillId="9" borderId="31" xfId="1" applyFont="1" applyFill="1" applyBorder="1" applyAlignment="1">
      <alignment horizontal="center" shrinkToFit="1"/>
    </xf>
    <xf numFmtId="0" fontId="2" fillId="9" borderId="32" xfId="1" applyFont="1" applyFill="1" applyBorder="1" applyAlignment="1">
      <alignment horizontal="center"/>
    </xf>
    <xf numFmtId="0" fontId="2" fillId="4" borderId="33" xfId="1" applyFont="1" applyFill="1" applyBorder="1" applyAlignment="1">
      <alignment horizontal="center"/>
    </xf>
    <xf numFmtId="0" fontId="7" fillId="14" borderId="31" xfId="1" applyFont="1" applyFill="1" applyBorder="1" applyAlignment="1">
      <alignment horizontal="center" shrinkToFit="1"/>
    </xf>
    <xf numFmtId="0" fontId="2" fillId="14" borderId="32" xfId="1" applyFont="1" applyFill="1" applyBorder="1" applyAlignment="1">
      <alignment horizontal="center"/>
    </xf>
    <xf numFmtId="0" fontId="2" fillId="15" borderId="33" xfId="1" applyFont="1" applyFill="1" applyBorder="1" applyAlignment="1">
      <alignment horizontal="center"/>
    </xf>
    <xf numFmtId="0" fontId="7" fillId="13" borderId="31" xfId="1" applyFont="1" applyFill="1" applyBorder="1" applyAlignment="1">
      <alignment horizontal="center" shrinkToFit="1"/>
    </xf>
    <xf numFmtId="0" fontId="2" fillId="13" borderId="32" xfId="1" applyFont="1" applyFill="1" applyBorder="1" applyAlignment="1">
      <alignment horizontal="center"/>
    </xf>
    <xf numFmtId="0" fontId="2" fillId="5" borderId="33" xfId="1" applyFont="1" applyFill="1" applyBorder="1" applyAlignment="1">
      <alignment horizontal="center"/>
    </xf>
    <xf numFmtId="0" fontId="7" fillId="12" borderId="31" xfId="1" applyFont="1" applyFill="1" applyBorder="1" applyAlignment="1">
      <alignment horizontal="center" shrinkToFit="1"/>
    </xf>
    <xf numFmtId="0" fontId="2" fillId="12" borderId="32" xfId="1" applyFont="1" applyFill="1" applyBorder="1" applyAlignment="1">
      <alignment horizontal="center"/>
    </xf>
    <xf numFmtId="0" fontId="2" fillId="6" borderId="33" xfId="1" applyFont="1" applyFill="1" applyBorder="1" applyAlignment="1">
      <alignment horizontal="center"/>
    </xf>
    <xf numFmtId="0" fontId="7" fillId="2" borderId="31" xfId="1" applyFont="1" applyFill="1" applyBorder="1" applyAlignment="1">
      <alignment horizontal="center" shrinkToFit="1"/>
    </xf>
    <xf numFmtId="0" fontId="2" fillId="2" borderId="32" xfId="1" applyFont="1" applyFill="1" applyBorder="1" applyAlignment="1">
      <alignment horizontal="center"/>
    </xf>
    <xf numFmtId="0" fontId="2" fillId="16" borderId="33" xfId="1" applyFont="1" applyFill="1" applyBorder="1" applyAlignment="1">
      <alignment horizontal="center"/>
    </xf>
    <xf numFmtId="0" fontId="7" fillId="10" borderId="31" xfId="1" applyFont="1" applyFill="1" applyBorder="1" applyAlignment="1">
      <alignment horizontal="center" shrinkToFit="1"/>
    </xf>
    <xf numFmtId="0" fontId="2" fillId="10" borderId="32" xfId="1" applyFont="1" applyFill="1" applyBorder="1" applyAlignment="1">
      <alignment horizontal="center"/>
    </xf>
    <xf numFmtId="0" fontId="2" fillId="11" borderId="33" xfId="1" applyFont="1" applyFill="1" applyBorder="1" applyAlignment="1">
      <alignment horizontal="center"/>
    </xf>
    <xf numFmtId="0" fontId="7" fillId="18" borderId="31" xfId="1" applyFont="1" applyFill="1" applyBorder="1" applyAlignment="1">
      <alignment horizontal="center" shrinkToFit="1"/>
    </xf>
    <xf numFmtId="0" fontId="2" fillId="18" borderId="32" xfId="1" applyFont="1" applyFill="1" applyBorder="1" applyAlignment="1">
      <alignment horizontal="center"/>
    </xf>
    <xf numFmtId="0" fontId="2" fillId="17" borderId="33" xfId="1" applyFont="1" applyFill="1" applyBorder="1" applyAlignment="1">
      <alignment horizontal="center"/>
    </xf>
    <xf numFmtId="3" fontId="1" fillId="12" borderId="12" xfId="1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3" fontId="12" fillId="0" borderId="0" xfId="0" applyNumberFormat="1" applyFont="1" applyBorder="1" applyAlignment="1">
      <alignment horizontal="right"/>
    </xf>
    <xf numFmtId="3" fontId="7" fillId="10" borderId="12" xfId="1" applyNumberFormat="1" applyFont="1" applyFill="1" applyBorder="1" applyAlignment="1">
      <alignment horizontal="center"/>
    </xf>
    <xf numFmtId="164" fontId="7" fillId="11" borderId="12" xfId="1" applyNumberFormat="1" applyFont="1" applyFill="1" applyBorder="1" applyAlignment="1">
      <alignment horizontal="center"/>
    </xf>
    <xf numFmtId="165" fontId="1" fillId="10" borderId="13" xfId="1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 wrapText="1"/>
    </xf>
    <xf numFmtId="3" fontId="7" fillId="8" borderId="12" xfId="1" applyNumberFormat="1" applyFont="1" applyFill="1" applyBorder="1" applyAlignment="1">
      <alignment horizontal="center"/>
    </xf>
    <xf numFmtId="164" fontId="1" fillId="3" borderId="12" xfId="1" applyNumberFormat="1" applyFont="1" applyFill="1" applyBorder="1" applyAlignment="1">
      <alignment horizontal="center"/>
    </xf>
    <xf numFmtId="165" fontId="1" fillId="8" borderId="13" xfId="1" applyNumberFormat="1" applyFont="1" applyFill="1" applyBorder="1" applyAlignment="1">
      <alignment horizontal="center"/>
    </xf>
    <xf numFmtId="3" fontId="7" fillId="14" borderId="13" xfId="1" applyNumberFormat="1" applyFont="1" applyFill="1" applyBorder="1" applyAlignment="1">
      <alignment horizontal="center"/>
    </xf>
    <xf numFmtId="164" fontId="1" fillId="15" borderId="12" xfId="1" applyNumberFormat="1" applyFont="1" applyFill="1" applyBorder="1" applyAlignment="1">
      <alignment horizontal="center"/>
    </xf>
    <xf numFmtId="165" fontId="1" fillId="14" borderId="13" xfId="1" applyNumberFormat="1" applyFont="1" applyFill="1" applyBorder="1" applyAlignment="1">
      <alignment horizontal="center"/>
    </xf>
    <xf numFmtId="3" fontId="7" fillId="13" borderId="12" xfId="1" applyNumberFormat="1" applyFont="1" applyFill="1" applyBorder="1" applyAlignment="1">
      <alignment horizontal="center"/>
    </xf>
    <xf numFmtId="164" fontId="1" fillId="5" borderId="12" xfId="1" applyNumberFormat="1" applyFont="1" applyFill="1" applyBorder="1" applyAlignment="1">
      <alignment horizontal="center"/>
    </xf>
    <xf numFmtId="165" fontId="1" fillId="13" borderId="13" xfId="1" applyNumberFormat="1" applyFont="1" applyFill="1" applyBorder="1" applyAlignment="1">
      <alignment horizontal="center"/>
    </xf>
    <xf numFmtId="3" fontId="7" fillId="13" borderId="12" xfId="1" applyNumberFormat="1" applyFont="1" applyFill="1" applyBorder="1" applyAlignment="1"/>
    <xf numFmtId="0" fontId="1" fillId="0" borderId="0" xfId="1" applyFill="1" applyAlignment="1">
      <alignment horizontal="center"/>
    </xf>
    <xf numFmtId="0" fontId="1" fillId="0" borderId="0" xfId="1" applyFill="1"/>
    <xf numFmtId="0" fontId="0" fillId="0" borderId="0" xfId="0" applyFill="1"/>
    <xf numFmtId="0" fontId="0" fillId="0" borderId="0" xfId="0" applyFill="1" applyAlignment="1">
      <alignment horizontal="center"/>
    </xf>
    <xf numFmtId="0" fontId="11" fillId="0" borderId="0" xfId="1" applyFont="1" applyFill="1" applyAlignment="1">
      <alignment horizontal="left"/>
    </xf>
    <xf numFmtId="0" fontId="11" fillId="0" borderId="0" xfId="1" applyFont="1" applyFill="1" applyAlignment="1">
      <alignment horizontal="center"/>
    </xf>
    <xf numFmtId="0" fontId="8" fillId="17" borderId="24" xfId="1" applyFont="1" applyFill="1" applyBorder="1" applyAlignment="1">
      <alignment horizontal="center" vertical="center" wrapText="1"/>
    </xf>
    <xf numFmtId="0" fontId="8" fillId="17" borderId="25" xfId="1" applyFont="1" applyFill="1" applyBorder="1" applyAlignment="1">
      <alignment horizontal="center" vertical="center" wrapText="1"/>
    </xf>
    <xf numFmtId="0" fontId="8" fillId="17" borderId="26" xfId="1" applyFont="1" applyFill="1" applyBorder="1" applyAlignment="1">
      <alignment horizontal="center" vertical="center" wrapText="1"/>
    </xf>
    <xf numFmtId="0" fontId="2" fillId="18" borderId="24" xfId="1" applyFont="1" applyFill="1" applyBorder="1" applyAlignment="1">
      <alignment horizontal="center"/>
    </xf>
    <xf numFmtId="0" fontId="2" fillId="18" borderId="26" xfId="1" applyFont="1" applyFill="1" applyBorder="1" applyAlignment="1">
      <alignment horizontal="center"/>
    </xf>
    <xf numFmtId="0" fontId="2" fillId="17" borderId="24" xfId="1" applyFont="1" applyFill="1" applyBorder="1" applyAlignment="1">
      <alignment horizontal="center"/>
    </xf>
    <xf numFmtId="0" fontId="2" fillId="17" borderId="25" xfId="1" applyFont="1" applyFill="1" applyBorder="1" applyAlignment="1">
      <alignment horizontal="center"/>
    </xf>
    <xf numFmtId="0" fontId="2" fillId="17" borderId="26" xfId="1" applyFont="1" applyFill="1" applyBorder="1" applyAlignment="1">
      <alignment horizontal="center"/>
    </xf>
    <xf numFmtId="0" fontId="2" fillId="5" borderId="19" xfId="1" applyFont="1" applyFill="1" applyBorder="1" applyAlignment="1">
      <alignment horizontal="center"/>
    </xf>
    <xf numFmtId="0" fontId="2" fillId="5" borderId="18" xfId="1" applyFont="1" applyFill="1" applyBorder="1" applyAlignment="1">
      <alignment horizontal="center"/>
    </xf>
    <xf numFmtId="0" fontId="2" fillId="5" borderId="20" xfId="1" applyFont="1" applyFill="1" applyBorder="1" applyAlignment="1">
      <alignment horizontal="center"/>
    </xf>
    <xf numFmtId="0" fontId="8" fillId="16" borderId="24" xfId="1" applyFont="1" applyFill="1" applyBorder="1" applyAlignment="1">
      <alignment horizontal="center" vertical="center" wrapText="1"/>
    </xf>
    <xf numFmtId="0" fontId="8" fillId="16" borderId="25" xfId="1" applyFont="1" applyFill="1" applyBorder="1" applyAlignment="1">
      <alignment horizontal="center" vertical="center" wrapText="1"/>
    </xf>
    <xf numFmtId="0" fontId="8" fillId="16" borderId="26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2" fillId="16" borderId="19" xfId="1" applyFont="1" applyFill="1" applyBorder="1" applyAlignment="1">
      <alignment horizontal="center"/>
    </xf>
    <xf numFmtId="0" fontId="2" fillId="16" borderId="18" xfId="1" applyFont="1" applyFill="1" applyBorder="1" applyAlignment="1">
      <alignment horizontal="center"/>
    </xf>
    <xf numFmtId="0" fontId="2" fillId="16" borderId="20" xfId="1" applyFont="1" applyFill="1" applyBorder="1" applyAlignment="1">
      <alignment horizontal="center"/>
    </xf>
    <xf numFmtId="0" fontId="2" fillId="11" borderId="19" xfId="1" applyFont="1" applyFill="1" applyBorder="1" applyAlignment="1">
      <alignment horizontal="center"/>
    </xf>
    <xf numFmtId="0" fontId="2" fillId="11" borderId="18" xfId="1" applyFont="1" applyFill="1" applyBorder="1" applyAlignment="1">
      <alignment horizontal="center"/>
    </xf>
    <xf numFmtId="0" fontId="2" fillId="11" borderId="20" xfId="1" applyFont="1" applyFill="1" applyBorder="1" applyAlignment="1">
      <alignment horizontal="center"/>
    </xf>
    <xf numFmtId="0" fontId="2" fillId="10" borderId="24" xfId="1" applyFont="1" applyFill="1" applyBorder="1" applyAlignment="1">
      <alignment horizontal="center"/>
    </xf>
    <xf numFmtId="0" fontId="2" fillId="10" borderId="26" xfId="1" applyFont="1" applyFill="1" applyBorder="1" applyAlignment="1">
      <alignment horizontal="center"/>
    </xf>
    <xf numFmtId="0" fontId="2" fillId="6" borderId="19" xfId="1" applyFont="1" applyFill="1" applyBorder="1" applyAlignment="1">
      <alignment horizontal="center"/>
    </xf>
    <xf numFmtId="0" fontId="2" fillId="6" borderId="18" xfId="1" applyFont="1" applyFill="1" applyBorder="1" applyAlignment="1">
      <alignment horizontal="center"/>
    </xf>
    <xf numFmtId="0" fontId="2" fillId="6" borderId="20" xfId="1" applyFont="1" applyFill="1" applyBorder="1" applyAlignment="1">
      <alignment horizontal="center"/>
    </xf>
    <xf numFmtId="0" fontId="8" fillId="11" borderId="24" xfId="1" applyFont="1" applyFill="1" applyBorder="1" applyAlignment="1">
      <alignment horizontal="center" vertical="center" wrapText="1"/>
    </xf>
    <xf numFmtId="0" fontId="8" fillId="11" borderId="25" xfId="1" applyFont="1" applyFill="1" applyBorder="1" applyAlignment="1">
      <alignment horizontal="center" vertical="center" wrapText="1"/>
    </xf>
    <xf numFmtId="0" fontId="8" fillId="11" borderId="26" xfId="1" applyFont="1" applyFill="1" applyBorder="1" applyAlignment="1">
      <alignment horizontal="center" vertical="center" wrapText="1"/>
    </xf>
    <xf numFmtId="0" fontId="8" fillId="5" borderId="24" xfId="1" applyFont="1" applyFill="1" applyBorder="1" applyAlignment="1">
      <alignment horizontal="center" vertical="center" wrapText="1"/>
    </xf>
    <xf numFmtId="0" fontId="8" fillId="5" borderId="25" xfId="1" applyFont="1" applyFill="1" applyBorder="1" applyAlignment="1">
      <alignment horizontal="center" vertical="center" wrapText="1"/>
    </xf>
    <xf numFmtId="0" fontId="8" fillId="5" borderId="26" xfId="1" applyFont="1" applyFill="1" applyBorder="1" applyAlignment="1">
      <alignment horizontal="center" vertical="center" wrapText="1"/>
    </xf>
    <xf numFmtId="0" fontId="8" fillId="6" borderId="24" xfId="1" applyFont="1" applyFill="1" applyBorder="1" applyAlignment="1">
      <alignment horizontal="center" vertical="center" wrapText="1"/>
    </xf>
    <xf numFmtId="0" fontId="8" fillId="6" borderId="25" xfId="1" applyFont="1" applyFill="1" applyBorder="1" applyAlignment="1">
      <alignment horizontal="center" vertical="center" wrapText="1"/>
    </xf>
    <xf numFmtId="0" fontId="8" fillId="6" borderId="26" xfId="1" applyFont="1" applyFill="1" applyBorder="1" applyAlignment="1">
      <alignment horizontal="center" vertical="center" wrapText="1"/>
    </xf>
    <xf numFmtId="0" fontId="2" fillId="12" borderId="24" xfId="1" applyFont="1" applyFill="1" applyBorder="1" applyAlignment="1">
      <alignment horizontal="center"/>
    </xf>
    <xf numFmtId="0" fontId="2" fillId="12" borderId="26" xfId="1" applyFont="1" applyFill="1" applyBorder="1" applyAlignment="1">
      <alignment horizontal="center"/>
    </xf>
    <xf numFmtId="0" fontId="2" fillId="13" borderId="24" xfId="1" applyFont="1" applyFill="1" applyBorder="1" applyAlignment="1">
      <alignment horizontal="center"/>
    </xf>
    <xf numFmtId="0" fontId="2" fillId="13" borderId="26" xfId="1" applyFont="1" applyFill="1" applyBorder="1" applyAlignment="1">
      <alignment horizontal="center"/>
    </xf>
    <xf numFmtId="0" fontId="2" fillId="14" borderId="24" xfId="1" applyFont="1" applyFill="1" applyBorder="1" applyAlignment="1">
      <alignment horizontal="center"/>
    </xf>
    <xf numFmtId="0" fontId="2" fillId="14" borderId="26" xfId="1" applyFont="1" applyFill="1" applyBorder="1" applyAlignment="1">
      <alignment horizontal="center"/>
    </xf>
    <xf numFmtId="0" fontId="2" fillId="9" borderId="24" xfId="1" applyFont="1" applyFill="1" applyBorder="1" applyAlignment="1">
      <alignment horizontal="center"/>
    </xf>
    <xf numFmtId="0" fontId="2" fillId="9" borderId="26" xfId="1" applyFont="1" applyFill="1" applyBorder="1" applyAlignment="1">
      <alignment horizontal="center"/>
    </xf>
    <xf numFmtId="0" fontId="2" fillId="8" borderId="24" xfId="1" applyFont="1" applyFill="1" applyBorder="1" applyAlignment="1">
      <alignment horizontal="center"/>
    </xf>
    <xf numFmtId="0" fontId="2" fillId="8" borderId="26" xfId="1" applyFont="1" applyFill="1" applyBorder="1" applyAlignment="1">
      <alignment horizontal="center"/>
    </xf>
    <xf numFmtId="0" fontId="2" fillId="3" borderId="19" xfId="1" applyFont="1" applyFill="1" applyBorder="1" applyAlignment="1">
      <alignment horizontal="center"/>
    </xf>
    <xf numFmtId="0" fontId="2" fillId="3" borderId="18" xfId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0" fontId="8" fillId="4" borderId="24" xfId="1" applyFont="1" applyFill="1" applyBorder="1" applyAlignment="1">
      <alignment horizontal="center" vertical="center" wrapText="1"/>
    </xf>
    <xf numFmtId="0" fontId="8" fillId="4" borderId="25" xfId="1" applyFont="1" applyFill="1" applyBorder="1" applyAlignment="1">
      <alignment horizontal="center" vertical="center" wrapText="1"/>
    </xf>
    <xf numFmtId="0" fontId="8" fillId="4" borderId="26" xfId="1" applyFont="1" applyFill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/>
    </xf>
    <xf numFmtId="0" fontId="2" fillId="4" borderId="18" xfId="1" applyFont="1" applyFill="1" applyBorder="1" applyAlignment="1">
      <alignment horizontal="center"/>
    </xf>
    <xf numFmtId="0" fontId="2" fillId="4" borderId="20" xfId="1" applyFont="1" applyFill="1" applyBorder="1" applyAlignment="1">
      <alignment horizontal="center"/>
    </xf>
    <xf numFmtId="0" fontId="8" fillId="15" borderId="24" xfId="1" applyFont="1" applyFill="1" applyBorder="1" applyAlignment="1">
      <alignment horizontal="center" vertical="center" wrapText="1"/>
    </xf>
    <xf numFmtId="0" fontId="8" fillId="15" borderId="25" xfId="1" applyFont="1" applyFill="1" applyBorder="1" applyAlignment="1">
      <alignment horizontal="center" vertical="center" wrapText="1"/>
    </xf>
    <xf numFmtId="0" fontId="8" fillId="15" borderId="26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8" fillId="3" borderId="24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center" vertical="center" wrapText="1"/>
    </xf>
    <xf numFmtId="0" fontId="8" fillId="3" borderId="26" xfId="1" applyFont="1" applyFill="1" applyBorder="1" applyAlignment="1">
      <alignment horizontal="center" vertical="center" wrapText="1"/>
    </xf>
    <xf numFmtId="0" fontId="2" fillId="15" borderId="19" xfId="1" applyFont="1" applyFill="1" applyBorder="1" applyAlignment="1">
      <alignment horizontal="center"/>
    </xf>
    <xf numFmtId="0" fontId="2" fillId="15" borderId="18" xfId="1" applyFont="1" applyFill="1" applyBorder="1" applyAlignment="1">
      <alignment horizontal="center"/>
    </xf>
    <xf numFmtId="0" fontId="2" fillId="15" borderId="20" xfId="1" applyFont="1" applyFill="1" applyBorder="1" applyAlignment="1">
      <alignment horizontal="center"/>
    </xf>
    <xf numFmtId="0" fontId="2" fillId="7" borderId="24" xfId="1" applyFont="1" applyFill="1" applyBorder="1" applyAlignment="1">
      <alignment horizontal="center"/>
    </xf>
    <xf numFmtId="0" fontId="2" fillId="7" borderId="26" xfId="1" applyFont="1" applyFill="1" applyBorder="1" applyAlignment="1">
      <alignment horizontal="center"/>
    </xf>
    <xf numFmtId="0" fontId="2" fillId="2" borderId="19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19" borderId="24" xfId="1" applyFont="1" applyFill="1" applyBorder="1" applyAlignment="1">
      <alignment horizontal="center"/>
    </xf>
    <xf numFmtId="0" fontId="2" fillId="19" borderId="26" xfId="1" applyFont="1" applyFill="1" applyBorder="1" applyAlignment="1">
      <alignment horizontal="center"/>
    </xf>
    <xf numFmtId="0" fontId="8" fillId="20" borderId="24" xfId="1" applyFont="1" applyFill="1" applyBorder="1" applyAlignment="1">
      <alignment horizontal="center" vertical="center" wrapText="1"/>
    </xf>
    <xf numFmtId="0" fontId="8" fillId="20" borderId="25" xfId="1" applyFont="1" applyFill="1" applyBorder="1" applyAlignment="1">
      <alignment horizontal="center" vertical="center" wrapText="1"/>
    </xf>
    <xf numFmtId="0" fontId="8" fillId="20" borderId="26" xfId="1" applyFont="1" applyFill="1" applyBorder="1" applyAlignment="1">
      <alignment horizontal="center" vertical="center" wrapText="1"/>
    </xf>
    <xf numFmtId="0" fontId="2" fillId="21" borderId="24" xfId="1" applyFont="1" applyFill="1" applyBorder="1" applyAlignment="1">
      <alignment horizontal="center"/>
    </xf>
    <xf numFmtId="0" fontId="2" fillId="21" borderId="26" xfId="1" applyFont="1" applyFill="1" applyBorder="1" applyAlignment="1">
      <alignment horizontal="center"/>
    </xf>
    <xf numFmtId="0" fontId="1" fillId="21" borderId="31" xfId="1" applyFont="1" applyFill="1" applyBorder="1" applyAlignment="1">
      <alignment horizontal="center" shrinkToFit="1"/>
    </xf>
    <xf numFmtId="0" fontId="2" fillId="21" borderId="32" xfId="1" applyFont="1" applyFill="1" applyBorder="1" applyAlignment="1">
      <alignment horizontal="center"/>
    </xf>
    <xf numFmtId="166" fontId="6" fillId="21" borderId="11" xfId="1" applyNumberFormat="1" applyFont="1" applyFill="1" applyBorder="1" applyAlignment="1">
      <alignment horizontal="center"/>
    </xf>
    <xf numFmtId="3" fontId="1" fillId="21" borderId="27" xfId="1" applyNumberFormat="1" applyFont="1" applyFill="1" applyBorder="1"/>
    <xf numFmtId="166" fontId="6" fillId="21" borderId="7" xfId="1" applyNumberFormat="1" applyFont="1" applyFill="1" applyBorder="1" applyAlignment="1">
      <alignment horizontal="center"/>
    </xf>
    <xf numFmtId="3" fontId="1" fillId="21" borderId="13" xfId="1" applyNumberFormat="1" applyFont="1" applyFill="1" applyBorder="1"/>
    <xf numFmtId="166" fontId="6" fillId="21" borderId="14" xfId="1" applyNumberFormat="1" applyFont="1" applyFill="1" applyBorder="1" applyAlignment="1">
      <alignment horizontal="center"/>
    </xf>
    <xf numFmtId="3" fontId="1" fillId="21" borderId="23" xfId="1" applyNumberFormat="1" applyFont="1" applyFill="1" applyBorder="1"/>
    <xf numFmtId="166" fontId="6" fillId="21" borderId="22" xfId="1" applyNumberFormat="1" applyFont="1" applyFill="1" applyBorder="1" applyAlignment="1">
      <alignment horizontal="center"/>
    </xf>
    <xf numFmtId="3" fontId="4" fillId="21" borderId="17" xfId="1" applyNumberFormat="1" applyFont="1" applyFill="1" applyBorder="1" applyAlignment="1">
      <alignment horizontal="center"/>
    </xf>
    <xf numFmtId="3" fontId="4" fillId="21" borderId="25" xfId="1" applyNumberFormat="1" applyFont="1" applyFill="1" applyBorder="1" applyAlignment="1">
      <alignment horizontal="right"/>
    </xf>
    <xf numFmtId="3" fontId="4" fillId="21" borderId="19" xfId="1" applyNumberFormat="1" applyFont="1" applyFill="1" applyBorder="1" applyAlignment="1">
      <alignment horizontal="center"/>
    </xf>
    <xf numFmtId="3" fontId="4" fillId="21" borderId="20" xfId="1" applyNumberFormat="1" applyFont="1" applyFill="1" applyBorder="1" applyAlignment="1">
      <alignment horizontal="right"/>
    </xf>
    <xf numFmtId="0" fontId="2" fillId="20" borderId="19" xfId="1" applyFont="1" applyFill="1" applyBorder="1" applyAlignment="1">
      <alignment horizontal="center"/>
    </xf>
    <xf numFmtId="0" fontId="2" fillId="20" borderId="18" xfId="1" applyFont="1" applyFill="1" applyBorder="1" applyAlignment="1">
      <alignment horizontal="center"/>
    </xf>
    <xf numFmtId="0" fontId="2" fillId="20" borderId="20" xfId="1" applyFont="1" applyFill="1" applyBorder="1" applyAlignment="1">
      <alignment horizontal="center"/>
    </xf>
    <xf numFmtId="165" fontId="1" fillId="21" borderId="10" xfId="1" applyNumberFormat="1" applyFont="1" applyFill="1" applyBorder="1"/>
    <xf numFmtId="165" fontId="1" fillId="21" borderId="13" xfId="1" applyNumberFormat="1" applyFont="1" applyFill="1" applyBorder="1"/>
    <xf numFmtId="165" fontId="1" fillId="21" borderId="16" xfId="1" applyNumberFormat="1" applyFont="1" applyFill="1" applyBorder="1"/>
    <xf numFmtId="165" fontId="2" fillId="21" borderId="20" xfId="1" applyNumberFormat="1" applyFont="1" applyFill="1" applyBorder="1" applyAlignment="1">
      <alignment horizontal="right"/>
    </xf>
    <xf numFmtId="0" fontId="2" fillId="20" borderId="33" xfId="1" applyFont="1" applyFill="1" applyBorder="1" applyAlignment="1">
      <alignment horizontal="center"/>
    </xf>
    <xf numFmtId="164" fontId="1" fillId="20" borderId="21" xfId="1" applyNumberFormat="1" applyFont="1" applyFill="1" applyBorder="1"/>
    <xf numFmtId="164" fontId="1" fillId="20" borderId="12" xfId="1" applyNumberFormat="1" applyFont="1" applyFill="1" applyBorder="1"/>
    <xf numFmtId="164" fontId="1" fillId="20" borderId="15" xfId="1" applyNumberFormat="1" applyFont="1" applyFill="1" applyBorder="1"/>
    <xf numFmtId="164" fontId="2" fillId="20" borderId="18" xfId="1" applyNumberFormat="1" applyFont="1" applyFill="1" applyBorder="1" applyAlignment="1">
      <alignment horizontal="right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colors>
    <mruColors>
      <color rgb="FFCCCCFF"/>
      <color rgb="FFCC99FF"/>
      <color rgb="FFC19881"/>
      <color rgb="FFFDE9D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43"/>
  <sheetViews>
    <sheetView tabSelected="1" zoomScaleNormal="100" workbookViewId="0">
      <pane xSplit="1" topLeftCell="AK1" activePane="topRight" state="frozen"/>
      <selection pane="topRight" activeCell="BH6" sqref="BH6"/>
    </sheetView>
  </sheetViews>
  <sheetFormatPr defaultRowHeight="15" x14ac:dyDescent="0.25"/>
  <cols>
    <col min="1" max="1" width="17.5703125" customWidth="1"/>
    <col min="2" max="2" width="7.140625" style="140" customWidth="1"/>
    <col min="3" max="3" width="7.140625" customWidth="1"/>
    <col min="4" max="4" width="7.140625" style="140" customWidth="1"/>
    <col min="5" max="5" width="7.140625" customWidth="1"/>
    <col min="6" max="6" width="7.140625" style="140" customWidth="1"/>
    <col min="7" max="8" width="7.140625" customWidth="1"/>
    <col min="9" max="9" width="7.140625" style="140" customWidth="1"/>
    <col min="10" max="10" width="7.140625" customWidth="1"/>
    <col min="11" max="11" width="7.140625" style="140" customWidth="1"/>
    <col min="12" max="12" width="7.140625" customWidth="1"/>
    <col min="13" max="13" width="7.140625" style="140" customWidth="1"/>
    <col min="14" max="14" width="7.140625" customWidth="1"/>
    <col min="15" max="15" width="8.140625" customWidth="1"/>
    <col min="16" max="16" width="7.140625" style="140" customWidth="1"/>
    <col min="17" max="17" width="7.140625" customWidth="1"/>
    <col min="18" max="18" width="7.140625" style="140" customWidth="1"/>
    <col min="19" max="19" width="7.140625" customWidth="1"/>
    <col min="20" max="20" width="7.140625" style="140" customWidth="1"/>
    <col min="21" max="29" width="7.140625" customWidth="1"/>
    <col min="30" max="30" width="7.140625" style="140" customWidth="1"/>
    <col min="31" max="31" width="7.140625" customWidth="1"/>
    <col min="32" max="32" width="7.140625" style="140" customWidth="1"/>
    <col min="33" max="33" width="7.140625" customWidth="1"/>
    <col min="34" max="34" width="7.140625" style="140" customWidth="1"/>
    <col min="35" max="36" width="7.140625" customWidth="1"/>
    <col min="37" max="37" width="7.140625" style="140" customWidth="1"/>
    <col min="38" max="38" width="7.140625" customWidth="1"/>
    <col min="39" max="39" width="7.140625" style="140" customWidth="1"/>
    <col min="40" max="40" width="7.140625" customWidth="1"/>
    <col min="41" max="41" width="7.140625" style="140" customWidth="1"/>
    <col min="42" max="43" width="7.140625" customWidth="1"/>
    <col min="44" max="44" width="7.140625" style="140" customWidth="1"/>
    <col min="45" max="45" width="7.140625" customWidth="1"/>
    <col min="46" max="46" width="7.140625" style="140" customWidth="1"/>
    <col min="47" max="47" width="7.140625" customWidth="1"/>
    <col min="48" max="48" width="7.140625" style="140" customWidth="1"/>
    <col min="49" max="50" width="7.7109375" bestFit="1" customWidth="1"/>
    <col min="51" max="51" width="7.140625" style="140" customWidth="1"/>
    <col min="52" max="52" width="7.140625" customWidth="1"/>
    <col min="53" max="53" width="7.140625" style="140" customWidth="1"/>
    <col min="54" max="54" width="7.140625" customWidth="1"/>
    <col min="55" max="55" width="7.140625" style="140" customWidth="1"/>
    <col min="56" max="72" width="7.140625" customWidth="1"/>
  </cols>
  <sheetData>
    <row r="1" spans="1:62" s="175" customFormat="1" ht="18" customHeight="1" x14ac:dyDescent="0.35">
      <c r="A1" s="130" t="s">
        <v>20</v>
      </c>
      <c r="B1" s="131" t="s">
        <v>24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P1" s="183"/>
      <c r="AK1" s="183"/>
    </row>
    <row r="2" spans="1:62" s="248" customFormat="1" ht="18" customHeight="1" thickBot="1" x14ac:dyDescent="0.3">
      <c r="B2" s="249"/>
      <c r="D2" s="249"/>
      <c r="F2" s="249"/>
      <c r="I2" s="249"/>
      <c r="K2" s="249"/>
      <c r="L2" s="250"/>
      <c r="M2" s="251"/>
      <c r="N2" s="250"/>
      <c r="O2" s="250"/>
      <c r="P2" s="246"/>
      <c r="Q2" s="247"/>
      <c r="R2" s="246"/>
      <c r="S2" s="247"/>
      <c r="T2" s="246"/>
      <c r="U2" s="247"/>
      <c r="V2" s="247"/>
      <c r="W2" s="247"/>
      <c r="X2" s="247"/>
      <c r="Y2" s="247"/>
      <c r="Z2" s="247"/>
      <c r="AA2" s="247"/>
      <c r="AB2" s="247"/>
      <c r="AC2" s="247"/>
      <c r="AD2" s="246"/>
      <c r="AE2" s="247"/>
      <c r="AF2" s="246"/>
      <c r="AG2" s="247"/>
      <c r="AH2" s="246"/>
      <c r="AI2" s="247"/>
      <c r="AJ2" s="247"/>
      <c r="AK2" s="246"/>
      <c r="AL2" s="247"/>
      <c r="AM2" s="246"/>
      <c r="AN2" s="247"/>
      <c r="AO2" s="246"/>
      <c r="AP2" s="247"/>
      <c r="AQ2" s="247"/>
      <c r="AR2" s="246"/>
      <c r="AS2" s="247"/>
      <c r="AT2" s="246"/>
      <c r="AU2" s="247"/>
      <c r="AV2" s="246"/>
      <c r="AW2" s="247"/>
      <c r="AX2" s="247"/>
      <c r="AY2" s="246"/>
      <c r="AZ2" s="247"/>
      <c r="BA2" s="246"/>
      <c r="BB2" s="247"/>
      <c r="BC2" s="246"/>
      <c r="BD2" s="247"/>
      <c r="BE2" s="247"/>
      <c r="BF2" s="247"/>
      <c r="BG2" s="247"/>
      <c r="BH2" s="247"/>
      <c r="BI2" s="247"/>
      <c r="BJ2" s="247"/>
    </row>
    <row r="3" spans="1:62" ht="47.25" customHeight="1" thickBot="1" x14ac:dyDescent="0.3">
      <c r="A3" s="129"/>
      <c r="B3" s="310" t="s">
        <v>28</v>
      </c>
      <c r="C3" s="311"/>
      <c r="D3" s="311"/>
      <c r="E3" s="311"/>
      <c r="F3" s="311"/>
      <c r="G3" s="311"/>
      <c r="H3" s="311"/>
      <c r="I3" s="312" t="s">
        <v>33</v>
      </c>
      <c r="J3" s="313"/>
      <c r="K3" s="313"/>
      <c r="L3" s="313"/>
      <c r="M3" s="313"/>
      <c r="N3" s="313"/>
      <c r="O3" s="314"/>
      <c r="P3" s="301" t="s">
        <v>32</v>
      </c>
      <c r="Q3" s="302"/>
      <c r="R3" s="302"/>
      <c r="S3" s="302"/>
      <c r="T3" s="302"/>
      <c r="U3" s="302"/>
      <c r="V3" s="303"/>
      <c r="W3" s="327" t="s">
        <v>25</v>
      </c>
      <c r="X3" s="328"/>
      <c r="Y3" s="328"/>
      <c r="Z3" s="328"/>
      <c r="AA3" s="328"/>
      <c r="AB3" s="328"/>
      <c r="AC3" s="329"/>
      <c r="AD3" s="307" t="s">
        <v>31</v>
      </c>
      <c r="AE3" s="308"/>
      <c r="AF3" s="308"/>
      <c r="AG3" s="308"/>
      <c r="AH3" s="308"/>
      <c r="AI3" s="308"/>
      <c r="AJ3" s="309"/>
      <c r="AK3" s="279" t="s">
        <v>27</v>
      </c>
      <c r="AL3" s="280"/>
      <c r="AM3" s="280"/>
      <c r="AN3" s="280"/>
      <c r="AO3" s="280"/>
      <c r="AP3" s="280"/>
      <c r="AQ3" s="281"/>
      <c r="AR3" s="285" t="s">
        <v>29</v>
      </c>
      <c r="AS3" s="286"/>
      <c r="AT3" s="286"/>
      <c r="AU3" s="286"/>
      <c r="AV3" s="286"/>
      <c r="AW3" s="286"/>
      <c r="AX3" s="287"/>
      <c r="AY3" s="282" t="s">
        <v>30</v>
      </c>
      <c r="AZ3" s="283"/>
      <c r="BA3" s="283"/>
      <c r="BB3" s="283"/>
      <c r="BC3" s="283"/>
      <c r="BD3" s="283"/>
      <c r="BE3" s="284"/>
    </row>
    <row r="4" spans="1:62" ht="15.75" thickBot="1" x14ac:dyDescent="0.3">
      <c r="A4" s="323" t="s">
        <v>23</v>
      </c>
      <c r="B4" s="318">
        <f>List2!$A$1</f>
        <v>2020</v>
      </c>
      <c r="C4" s="319"/>
      <c r="D4" s="318">
        <f>List2!$C$1</f>
        <v>2021</v>
      </c>
      <c r="E4" s="319"/>
      <c r="F4" s="320" t="str">
        <f>List2!$E$1</f>
        <v>změna 2021 proti 2020</v>
      </c>
      <c r="G4" s="321"/>
      <c r="H4" s="322"/>
      <c r="I4" s="296">
        <f>List2!$A$1</f>
        <v>2020</v>
      </c>
      <c r="J4" s="297"/>
      <c r="K4" s="296">
        <f>List2!$C$1</f>
        <v>2021</v>
      </c>
      <c r="L4" s="297"/>
      <c r="M4" s="298" t="str">
        <f>List2!$E$1</f>
        <v>změna 2021 proti 2020</v>
      </c>
      <c r="N4" s="299"/>
      <c r="O4" s="300"/>
      <c r="P4" s="294">
        <f>List2!$A$1</f>
        <v>2020</v>
      </c>
      <c r="Q4" s="295"/>
      <c r="R4" s="294">
        <f>List2!$C$1</f>
        <v>2021</v>
      </c>
      <c r="S4" s="295"/>
      <c r="T4" s="304" t="str">
        <f>List2!$E$1</f>
        <v>změna 2021 proti 2020</v>
      </c>
      <c r="U4" s="305"/>
      <c r="V4" s="306"/>
      <c r="W4" s="330">
        <f>List2!$A$1</f>
        <v>2020</v>
      </c>
      <c r="X4" s="331"/>
      <c r="Y4" s="330">
        <f>List2!$C$1</f>
        <v>2021</v>
      </c>
      <c r="Z4" s="331"/>
      <c r="AA4" s="345" t="str">
        <f>List2!$E$1</f>
        <v>změna 2021 proti 2020</v>
      </c>
      <c r="AB4" s="346"/>
      <c r="AC4" s="347"/>
      <c r="AD4" s="292">
        <f>List2!$A$1</f>
        <v>2020</v>
      </c>
      <c r="AE4" s="293"/>
      <c r="AF4" s="292">
        <f>List2!$C$1</f>
        <v>2021</v>
      </c>
      <c r="AG4" s="293"/>
      <c r="AH4" s="315" t="str">
        <f>List2!$E$1</f>
        <v>změna 2021 proti 2020</v>
      </c>
      <c r="AI4" s="316"/>
      <c r="AJ4" s="317"/>
      <c r="AK4" s="274">
        <f>List2!$A$1</f>
        <v>2020</v>
      </c>
      <c r="AL4" s="275"/>
      <c r="AM4" s="274">
        <f>List2!$C$1</f>
        <v>2021</v>
      </c>
      <c r="AN4" s="275"/>
      <c r="AO4" s="271" t="str">
        <f>List2!$E$1</f>
        <v>změna 2021 proti 2020</v>
      </c>
      <c r="AP4" s="272"/>
      <c r="AQ4" s="273"/>
      <c r="AR4" s="288">
        <f>List2!$A$1</f>
        <v>2020</v>
      </c>
      <c r="AS4" s="289"/>
      <c r="AT4" s="288">
        <f>List2!$C$1</f>
        <v>2021</v>
      </c>
      <c r="AU4" s="289"/>
      <c r="AV4" s="276" t="str">
        <f>List2!$E$1</f>
        <v>změna 2021 proti 2020</v>
      </c>
      <c r="AW4" s="277"/>
      <c r="AX4" s="278"/>
      <c r="AY4" s="290">
        <f>List2!$A$1</f>
        <v>2020</v>
      </c>
      <c r="AZ4" s="291"/>
      <c r="BA4" s="290">
        <f>List2!$C$1</f>
        <v>2021</v>
      </c>
      <c r="BB4" s="291"/>
      <c r="BC4" s="260" t="str">
        <f>List2!$E$1</f>
        <v>změna 2021 proti 2020</v>
      </c>
      <c r="BD4" s="261"/>
      <c r="BE4" s="262"/>
    </row>
    <row r="5" spans="1:62" ht="15.75" thickBot="1" x14ac:dyDescent="0.3">
      <c r="A5" s="324"/>
      <c r="B5" s="201" t="s">
        <v>1</v>
      </c>
      <c r="C5" s="202" t="s">
        <v>2</v>
      </c>
      <c r="D5" s="201" t="s">
        <v>1</v>
      </c>
      <c r="E5" s="202" t="s">
        <v>2</v>
      </c>
      <c r="F5" s="201" t="s">
        <v>1</v>
      </c>
      <c r="G5" s="203" t="s">
        <v>3</v>
      </c>
      <c r="H5" s="202" t="s">
        <v>2</v>
      </c>
      <c r="I5" s="204" t="s">
        <v>1</v>
      </c>
      <c r="J5" s="205" t="s">
        <v>2</v>
      </c>
      <c r="K5" s="204" t="s">
        <v>1</v>
      </c>
      <c r="L5" s="205" t="s">
        <v>2</v>
      </c>
      <c r="M5" s="204" t="s">
        <v>1</v>
      </c>
      <c r="N5" s="206" t="s">
        <v>3</v>
      </c>
      <c r="O5" s="205" t="s">
        <v>2</v>
      </c>
      <c r="P5" s="207" t="s">
        <v>1</v>
      </c>
      <c r="Q5" s="208" t="s">
        <v>2</v>
      </c>
      <c r="R5" s="207" t="s">
        <v>1</v>
      </c>
      <c r="S5" s="208" t="s">
        <v>2</v>
      </c>
      <c r="T5" s="207" t="s">
        <v>1</v>
      </c>
      <c r="U5" s="209" t="s">
        <v>3</v>
      </c>
      <c r="V5" s="208" t="s">
        <v>2</v>
      </c>
      <c r="W5" s="332" t="s">
        <v>1</v>
      </c>
      <c r="X5" s="333" t="s">
        <v>2</v>
      </c>
      <c r="Y5" s="332" t="s">
        <v>1</v>
      </c>
      <c r="Z5" s="333" t="s">
        <v>2</v>
      </c>
      <c r="AA5" s="332" t="s">
        <v>1</v>
      </c>
      <c r="AB5" s="352" t="s">
        <v>3</v>
      </c>
      <c r="AC5" s="333" t="s">
        <v>2</v>
      </c>
      <c r="AD5" s="210" t="s">
        <v>1</v>
      </c>
      <c r="AE5" s="211" t="s">
        <v>2</v>
      </c>
      <c r="AF5" s="210" t="s">
        <v>1</v>
      </c>
      <c r="AG5" s="211" t="s">
        <v>2</v>
      </c>
      <c r="AH5" s="210" t="s">
        <v>1</v>
      </c>
      <c r="AI5" s="212" t="s">
        <v>3</v>
      </c>
      <c r="AJ5" s="211" t="s">
        <v>2</v>
      </c>
      <c r="AK5" s="222" t="s">
        <v>1</v>
      </c>
      <c r="AL5" s="223" t="s">
        <v>2</v>
      </c>
      <c r="AM5" s="222" t="s">
        <v>1</v>
      </c>
      <c r="AN5" s="223" t="s">
        <v>2</v>
      </c>
      <c r="AO5" s="222" t="s">
        <v>1</v>
      </c>
      <c r="AP5" s="224" t="s">
        <v>3</v>
      </c>
      <c r="AQ5" s="223" t="s">
        <v>2</v>
      </c>
      <c r="AR5" s="216" t="s">
        <v>1</v>
      </c>
      <c r="AS5" s="217" t="s">
        <v>2</v>
      </c>
      <c r="AT5" s="216" t="s">
        <v>1</v>
      </c>
      <c r="AU5" s="217" t="s">
        <v>2</v>
      </c>
      <c r="AV5" s="216" t="s">
        <v>1</v>
      </c>
      <c r="AW5" s="218" t="s">
        <v>3</v>
      </c>
      <c r="AX5" s="217" t="s">
        <v>2</v>
      </c>
      <c r="AY5" s="213" t="s">
        <v>1</v>
      </c>
      <c r="AZ5" s="214" t="s">
        <v>2</v>
      </c>
      <c r="BA5" s="213" t="s">
        <v>1</v>
      </c>
      <c r="BB5" s="214" t="s">
        <v>2</v>
      </c>
      <c r="BC5" s="213" t="s">
        <v>1</v>
      </c>
      <c r="BD5" s="215" t="s">
        <v>3</v>
      </c>
      <c r="BE5" s="214" t="s">
        <v>2</v>
      </c>
      <c r="BI5" s="229"/>
    </row>
    <row r="6" spans="1:62" x14ac:dyDescent="0.25">
      <c r="A6" s="5" t="s">
        <v>4</v>
      </c>
      <c r="B6" s="132">
        <f>RANK(C6,C$6:C$19)</f>
        <v>2</v>
      </c>
      <c r="C6" s="13">
        <v>45340</v>
      </c>
      <c r="D6" s="132">
        <f t="shared" ref="D6:D19" si="0">RANK(E6,E$6:E$19)</f>
        <v>3</v>
      </c>
      <c r="E6" s="13">
        <v>49430</v>
      </c>
      <c r="F6" s="135">
        <f t="shared" ref="F6:F19" si="1">RANK(G6,G$6:G$19)</f>
        <v>7</v>
      </c>
      <c r="G6" s="21">
        <f>100*(E6-C6)/C6</f>
        <v>9.020732245258051</v>
      </c>
      <c r="H6" s="16">
        <f>E6-C6</f>
        <v>4090</v>
      </c>
      <c r="I6" s="136">
        <f t="shared" ref="I6:I19" si="2">RANK(J6,J$6:J$19)</f>
        <v>3</v>
      </c>
      <c r="J6" s="24">
        <v>45090</v>
      </c>
      <c r="K6" s="136">
        <f t="shared" ref="K6:K19" si="3">RANK(L6,L$6:L$19)</f>
        <v>4</v>
      </c>
      <c r="L6" s="24">
        <v>49150</v>
      </c>
      <c r="M6" s="139">
        <f t="shared" ref="M6:M19" si="4">RANK(N6,N$6:N$19)</f>
        <v>9</v>
      </c>
      <c r="N6" s="27">
        <f t="shared" ref="N6:N19" si="5">100*(L6-J6)/J6</f>
        <v>9.0042137946329568</v>
      </c>
      <c r="O6" s="28">
        <f t="shared" ref="O6:O19" si="6">L6-J6</f>
        <v>4060</v>
      </c>
      <c r="P6" s="142">
        <f t="shared" ref="P6:P19" si="7">RANK(Q6,Q$6:Q$19)</f>
        <v>1</v>
      </c>
      <c r="Q6" s="35">
        <v>44750</v>
      </c>
      <c r="R6" s="142">
        <f t="shared" ref="R6:R19" si="8">RANK(S6,S$6:S$19)</f>
        <v>1</v>
      </c>
      <c r="S6" s="35">
        <v>48780</v>
      </c>
      <c r="T6" s="145">
        <f t="shared" ref="T6:T19" si="9">RANK(U6,U$6:U$19)</f>
        <v>10</v>
      </c>
      <c r="U6" s="38">
        <f t="shared" ref="U6:U19" si="10">100*(S6-Q6)/Q6</f>
        <v>9.005586592178771</v>
      </c>
      <c r="V6" s="39">
        <f t="shared" ref="V6:V19" si="11">S6-Q6</f>
        <v>4030</v>
      </c>
      <c r="W6" s="334">
        <f>RANK(X6,X$6:X$19)</f>
        <v>2</v>
      </c>
      <c r="X6" s="335">
        <v>39420</v>
      </c>
      <c r="Y6" s="336">
        <f t="shared" ref="Y6:Y19" si="12">RANK(Z6,Z$6:Z$19)</f>
        <v>2</v>
      </c>
      <c r="Z6" s="335">
        <v>42970</v>
      </c>
      <c r="AA6" s="334">
        <f t="shared" ref="AA6:AA19" si="13">RANK(AB6,AB$6:AB$19)</f>
        <v>6</v>
      </c>
      <c r="AB6" s="353">
        <f t="shared" ref="AB6:AB19" si="14">100*(Z6-X6)/X6</f>
        <v>9.0055809233891431</v>
      </c>
      <c r="AC6" s="348">
        <f t="shared" ref="AC6:AC19" si="15">Z6-X6</f>
        <v>3550</v>
      </c>
      <c r="AD6" s="146">
        <f t="shared" ref="AD6:AD19" si="16">RANK(AE6,AE$6:AE$19)</f>
        <v>4</v>
      </c>
      <c r="AE6" s="122">
        <v>37080</v>
      </c>
      <c r="AF6" s="146">
        <f t="shared" ref="AF6:AF19" si="17">RANK(AG6,AG$6:AG$19)</f>
        <v>6</v>
      </c>
      <c r="AG6" s="122">
        <v>40420</v>
      </c>
      <c r="AH6" s="150">
        <f t="shared" ref="AH6:AH19" si="18">RANK(AI6,AI$6:AI$19)</f>
        <v>10</v>
      </c>
      <c r="AI6" s="114">
        <f t="shared" ref="AI6:AI19" si="19">100*(AG6-AE6)/AE6</f>
        <v>9.0075512405609501</v>
      </c>
      <c r="AJ6" s="115">
        <f t="shared" ref="AJ6:AJ19" si="20">AG6-AE6</f>
        <v>3340</v>
      </c>
      <c r="AK6" s="163">
        <f t="shared" ref="AK6:AK17" si="21">RANK(AL6,AL$6:AL$19)</f>
        <v>7</v>
      </c>
      <c r="AL6" s="46">
        <v>34550</v>
      </c>
      <c r="AM6" s="163">
        <f t="shared" ref="AM6:AM17" si="22">RANK(AN6,AN$6:AN$19)</f>
        <v>7</v>
      </c>
      <c r="AN6" s="46">
        <v>37660</v>
      </c>
      <c r="AO6" s="169">
        <f t="shared" ref="AO6" si="23">RANK(AP6,AP$6:AP$19)</f>
        <v>8</v>
      </c>
      <c r="AP6" s="47">
        <f t="shared" ref="AP6:AP17" si="24">100*(AN6-AL6)/AL6</f>
        <v>9.0014471780028948</v>
      </c>
      <c r="AQ6" s="48">
        <f t="shared" ref="AQ6:AQ17" si="25">AN6-AL6</f>
        <v>3110</v>
      </c>
      <c r="AR6" s="155">
        <f>RANK(AS6,AS$6:AS$19)</f>
        <v>6</v>
      </c>
      <c r="AS6" s="59">
        <v>40620</v>
      </c>
      <c r="AT6" s="155">
        <f t="shared" ref="AT6:AT19" si="26">RANK(AU6,AU$6:AU$19)</f>
        <v>6</v>
      </c>
      <c r="AU6" s="59">
        <v>44280</v>
      </c>
      <c r="AV6" s="158">
        <f t="shared" ref="AV6:AV19" si="27">RANK(AW6,AW$6:AW$19)</f>
        <v>7</v>
      </c>
      <c r="AW6" s="60">
        <f t="shared" ref="AW6:AW19" si="28">100*(AU6-AS6)/AS6</f>
        <v>9.0103397341211231</v>
      </c>
      <c r="AX6" s="61">
        <f t="shared" ref="AX6:AX19" si="29">AU6-AS6</f>
        <v>3660</v>
      </c>
      <c r="AY6" s="151">
        <f t="shared" ref="AY6:AY19" si="30">RANK(AZ6,AZ$6:AZ$19)</f>
        <v>8</v>
      </c>
      <c r="AZ6" s="72">
        <v>39079</v>
      </c>
      <c r="BA6" s="151">
        <f t="shared" ref="BA6:BA19" si="31">RANK(BB6,BB$6:BB$19)</f>
        <v>8</v>
      </c>
      <c r="BB6" s="72">
        <v>42600</v>
      </c>
      <c r="BC6" s="154">
        <f t="shared" ref="BC6:BC19" si="32">RANK(BD6,BD$6:BD$19)</f>
        <v>4</v>
      </c>
      <c r="BD6" s="73">
        <f t="shared" ref="BD6:BD19" si="33">100*(BB6-AZ6)/AZ6</f>
        <v>9.0099541953478859</v>
      </c>
      <c r="BE6" s="74">
        <f t="shared" ref="BE6:BE19" si="34">BB6-AZ6</f>
        <v>3521</v>
      </c>
      <c r="BI6" s="104"/>
    </row>
    <row r="7" spans="1:62" x14ac:dyDescent="0.25">
      <c r="A7" s="6" t="s">
        <v>5</v>
      </c>
      <c r="B7" s="133">
        <f t="shared" ref="B7:B19" si="35">RANK(C7,C$6:C$19)</f>
        <v>4</v>
      </c>
      <c r="C7" s="14">
        <v>45003</v>
      </c>
      <c r="D7" s="133">
        <f t="shared" si="0"/>
        <v>5</v>
      </c>
      <c r="E7" s="14">
        <v>48869</v>
      </c>
      <c r="F7" s="133">
        <f t="shared" si="1"/>
        <v>14</v>
      </c>
      <c r="G7" s="22">
        <f t="shared" ref="G7:G19" si="36">100*(E7-C7)/C7</f>
        <v>8.5905384085505414</v>
      </c>
      <c r="H7" s="17">
        <f t="shared" ref="H7:H19" si="37">E7-C7</f>
        <v>3866</v>
      </c>
      <c r="I7" s="137">
        <f t="shared" si="2"/>
        <v>4</v>
      </c>
      <c r="J7" s="25">
        <v>44332</v>
      </c>
      <c r="K7" s="137">
        <f t="shared" si="3"/>
        <v>7</v>
      </c>
      <c r="L7" s="25">
        <v>47887</v>
      </c>
      <c r="M7" s="137">
        <f t="shared" si="4"/>
        <v>12</v>
      </c>
      <c r="N7" s="29">
        <f t="shared" si="5"/>
        <v>8.0190381665614012</v>
      </c>
      <c r="O7" s="30">
        <f t="shared" si="6"/>
        <v>3555</v>
      </c>
      <c r="P7" s="143">
        <f t="shared" si="7"/>
        <v>7</v>
      </c>
      <c r="Q7" s="36">
        <v>39584.703471343557</v>
      </c>
      <c r="R7" s="143">
        <f t="shared" si="8"/>
        <v>9</v>
      </c>
      <c r="S7" s="36">
        <v>43301</v>
      </c>
      <c r="T7" s="143">
        <f t="shared" si="9"/>
        <v>8</v>
      </c>
      <c r="U7" s="40">
        <f t="shared" si="10"/>
        <v>9.3882136349632415</v>
      </c>
      <c r="V7" s="41">
        <f t="shared" si="11"/>
        <v>3716.2965286564431</v>
      </c>
      <c r="W7" s="334">
        <f t="shared" ref="W7:W19" si="38">RANK(X7,X$6:X$19)</f>
        <v>1</v>
      </c>
      <c r="X7" s="337">
        <v>40032</v>
      </c>
      <c r="Y7" s="334">
        <f t="shared" si="12"/>
        <v>1</v>
      </c>
      <c r="Z7" s="337">
        <v>43634</v>
      </c>
      <c r="AA7" s="334">
        <f t="shared" si="13"/>
        <v>9</v>
      </c>
      <c r="AB7" s="354">
        <f t="shared" si="14"/>
        <v>8.9978017585931251</v>
      </c>
      <c r="AC7" s="349">
        <f t="shared" si="15"/>
        <v>3602</v>
      </c>
      <c r="AD7" s="147">
        <f t="shared" si="16"/>
        <v>5</v>
      </c>
      <c r="AE7" s="123">
        <v>36588</v>
      </c>
      <c r="AF7" s="147">
        <f t="shared" si="17"/>
        <v>3</v>
      </c>
      <c r="AG7" s="123">
        <v>41508</v>
      </c>
      <c r="AH7" s="147">
        <f t="shared" si="18"/>
        <v>4</v>
      </c>
      <c r="AI7" s="116">
        <f t="shared" si="19"/>
        <v>13.447031813709414</v>
      </c>
      <c r="AJ7" s="117">
        <f t="shared" si="20"/>
        <v>4920</v>
      </c>
      <c r="AK7" s="164">
        <f t="shared" si="21"/>
        <v>4</v>
      </c>
      <c r="AL7" s="49">
        <v>35168</v>
      </c>
      <c r="AM7" s="164">
        <f t="shared" si="22"/>
        <v>5</v>
      </c>
      <c r="AN7" s="49">
        <v>38403</v>
      </c>
      <c r="AO7" s="164">
        <f>RANK(AP7,AP$6:AP$19)</f>
        <v>5</v>
      </c>
      <c r="AP7" s="50">
        <f t="shared" si="24"/>
        <v>9.1987033666969964</v>
      </c>
      <c r="AQ7" s="51">
        <f t="shared" si="25"/>
        <v>3235</v>
      </c>
      <c r="AR7" s="156">
        <f t="shared" ref="AR7:AR19" si="39">RANK(AS7,AS$6:AS$19)</f>
        <v>2</v>
      </c>
      <c r="AS7" s="126">
        <v>41582</v>
      </c>
      <c r="AT7" s="156">
        <f t="shared" si="26"/>
        <v>3</v>
      </c>
      <c r="AU7" s="228">
        <v>45101</v>
      </c>
      <c r="AV7" s="156">
        <f t="shared" si="27"/>
        <v>13</v>
      </c>
      <c r="AW7" s="127">
        <f t="shared" si="28"/>
        <v>8.4627964022894524</v>
      </c>
      <c r="AX7" s="128">
        <f t="shared" si="29"/>
        <v>3519</v>
      </c>
      <c r="AY7" s="152" t="s">
        <v>19</v>
      </c>
      <c r="AZ7" s="242" t="s">
        <v>19</v>
      </c>
      <c r="BA7" s="152" t="s">
        <v>19</v>
      </c>
      <c r="BB7" s="242" t="s">
        <v>19</v>
      </c>
      <c r="BC7" s="152" t="s">
        <v>19</v>
      </c>
      <c r="BD7" s="243" t="s">
        <v>19</v>
      </c>
      <c r="BE7" s="244" t="s">
        <v>19</v>
      </c>
      <c r="BI7" s="104"/>
    </row>
    <row r="8" spans="1:62" x14ac:dyDescent="0.25">
      <c r="A8" s="6" t="s">
        <v>6</v>
      </c>
      <c r="B8" s="133">
        <f t="shared" si="35"/>
        <v>11</v>
      </c>
      <c r="C8" s="14">
        <v>41280</v>
      </c>
      <c r="D8" s="133">
        <f t="shared" si="0"/>
        <v>11</v>
      </c>
      <c r="E8" s="14">
        <v>45075</v>
      </c>
      <c r="F8" s="133">
        <f t="shared" si="1"/>
        <v>6</v>
      </c>
      <c r="G8" s="22">
        <f t="shared" si="36"/>
        <v>9.1933139534883725</v>
      </c>
      <c r="H8" s="17">
        <f t="shared" si="37"/>
        <v>3795</v>
      </c>
      <c r="I8" s="137">
        <f t="shared" si="2"/>
        <v>8</v>
      </c>
      <c r="J8" s="25">
        <v>43328</v>
      </c>
      <c r="K8" s="137">
        <f t="shared" si="3"/>
        <v>10</v>
      </c>
      <c r="L8" s="25">
        <v>47228</v>
      </c>
      <c r="M8" s="137">
        <f t="shared" si="4"/>
        <v>10</v>
      </c>
      <c r="N8" s="29">
        <f t="shared" si="5"/>
        <v>9.0011078286558348</v>
      </c>
      <c r="O8" s="30">
        <f t="shared" si="6"/>
        <v>3900</v>
      </c>
      <c r="P8" s="143">
        <f t="shared" si="7"/>
        <v>2</v>
      </c>
      <c r="Q8" s="36">
        <v>43110</v>
      </c>
      <c r="R8" s="143">
        <f t="shared" si="8"/>
        <v>2</v>
      </c>
      <c r="S8" s="36">
        <v>47721</v>
      </c>
      <c r="T8" s="143">
        <f t="shared" si="9"/>
        <v>4</v>
      </c>
      <c r="U8" s="40">
        <f t="shared" si="10"/>
        <v>10.695894224077939</v>
      </c>
      <c r="V8" s="41">
        <f t="shared" si="11"/>
        <v>4611</v>
      </c>
      <c r="W8" s="334">
        <f t="shared" si="38"/>
        <v>12</v>
      </c>
      <c r="X8" s="337">
        <v>36120</v>
      </c>
      <c r="Y8" s="334">
        <f t="shared" si="12"/>
        <v>12</v>
      </c>
      <c r="Z8" s="337">
        <v>39280</v>
      </c>
      <c r="AA8" s="334">
        <f t="shared" si="13"/>
        <v>11</v>
      </c>
      <c r="AB8" s="354">
        <f t="shared" si="14"/>
        <v>8.7486157253599117</v>
      </c>
      <c r="AC8" s="349">
        <f t="shared" si="15"/>
        <v>3160</v>
      </c>
      <c r="AD8" s="147">
        <f t="shared" si="16"/>
        <v>2</v>
      </c>
      <c r="AE8" s="123">
        <v>38020</v>
      </c>
      <c r="AF8" s="147">
        <f t="shared" si="17"/>
        <v>1</v>
      </c>
      <c r="AG8" s="123">
        <v>45230</v>
      </c>
      <c r="AH8" s="147">
        <f t="shared" si="18"/>
        <v>1</v>
      </c>
      <c r="AI8" s="116">
        <f t="shared" si="19"/>
        <v>18.96370331404524</v>
      </c>
      <c r="AJ8" s="117">
        <f t="shared" si="20"/>
        <v>7210</v>
      </c>
      <c r="AK8" s="164">
        <f t="shared" si="21"/>
        <v>8</v>
      </c>
      <c r="AL8" s="49">
        <v>34430</v>
      </c>
      <c r="AM8" s="164">
        <f t="shared" si="22"/>
        <v>8</v>
      </c>
      <c r="AN8" s="49">
        <v>37529</v>
      </c>
      <c r="AO8" s="164">
        <f t="shared" ref="AO8:AO17" si="40">RANK(AP8,AP$6:AP$19)</f>
        <v>9</v>
      </c>
      <c r="AP8" s="50">
        <f t="shared" si="24"/>
        <v>9.0008713331397043</v>
      </c>
      <c r="AQ8" s="51">
        <f t="shared" si="25"/>
        <v>3099</v>
      </c>
      <c r="AR8" s="156">
        <f t="shared" si="39"/>
        <v>7</v>
      </c>
      <c r="AS8" s="62">
        <v>40520</v>
      </c>
      <c r="AT8" s="156">
        <f t="shared" si="26"/>
        <v>7</v>
      </c>
      <c r="AU8" s="62">
        <v>44200</v>
      </c>
      <c r="AV8" s="156">
        <f t="shared" si="27"/>
        <v>5</v>
      </c>
      <c r="AW8" s="63">
        <f t="shared" si="28"/>
        <v>9.0819348469891406</v>
      </c>
      <c r="AX8" s="64">
        <f t="shared" si="29"/>
        <v>3680</v>
      </c>
      <c r="AY8" s="152" t="s">
        <v>19</v>
      </c>
      <c r="AZ8" s="242" t="s">
        <v>19</v>
      </c>
      <c r="BA8" s="152" t="s">
        <v>19</v>
      </c>
      <c r="BB8" s="242" t="s">
        <v>19</v>
      </c>
      <c r="BC8" s="152" t="s">
        <v>19</v>
      </c>
      <c r="BD8" s="243" t="s">
        <v>19</v>
      </c>
      <c r="BE8" s="244" t="s">
        <v>19</v>
      </c>
      <c r="BI8" s="104"/>
    </row>
    <row r="9" spans="1:62" x14ac:dyDescent="0.25">
      <c r="A9" s="6" t="s">
        <v>7</v>
      </c>
      <c r="B9" s="133">
        <f t="shared" si="35"/>
        <v>7</v>
      </c>
      <c r="C9" s="14">
        <v>43783</v>
      </c>
      <c r="D9" s="133">
        <f t="shared" si="0"/>
        <v>6</v>
      </c>
      <c r="E9" s="14">
        <v>47855</v>
      </c>
      <c r="F9" s="133">
        <f>RANK(G9,G$6:G$19)</f>
        <v>3</v>
      </c>
      <c r="G9" s="22">
        <f t="shared" si="36"/>
        <v>9.3004134024621425</v>
      </c>
      <c r="H9" s="17">
        <f t="shared" si="37"/>
        <v>4072</v>
      </c>
      <c r="I9" s="137">
        <f t="shared" si="2"/>
        <v>7</v>
      </c>
      <c r="J9" s="25">
        <v>43783</v>
      </c>
      <c r="K9" s="137">
        <f t="shared" si="3"/>
        <v>8</v>
      </c>
      <c r="L9" s="25">
        <v>47855</v>
      </c>
      <c r="M9" s="137">
        <f t="shared" si="4"/>
        <v>7</v>
      </c>
      <c r="N9" s="29">
        <f t="shared" si="5"/>
        <v>9.3004134024621425</v>
      </c>
      <c r="O9" s="30">
        <f t="shared" si="6"/>
        <v>4072</v>
      </c>
      <c r="P9" s="143">
        <f t="shared" si="7"/>
        <v>13</v>
      </c>
      <c r="Q9" s="36">
        <v>36773</v>
      </c>
      <c r="R9" s="143">
        <f t="shared" si="8"/>
        <v>12</v>
      </c>
      <c r="S9" s="36">
        <v>40450</v>
      </c>
      <c r="T9" s="143">
        <f t="shared" si="9"/>
        <v>6</v>
      </c>
      <c r="U9" s="40">
        <f t="shared" si="10"/>
        <v>9.9991841840480795</v>
      </c>
      <c r="V9" s="41">
        <f t="shared" si="11"/>
        <v>3677</v>
      </c>
      <c r="W9" s="334">
        <f t="shared" si="38"/>
        <v>6</v>
      </c>
      <c r="X9" s="337">
        <v>37348</v>
      </c>
      <c r="Y9" s="334">
        <f t="shared" si="12"/>
        <v>6</v>
      </c>
      <c r="Z9" s="337">
        <v>41083</v>
      </c>
      <c r="AA9" s="334">
        <f t="shared" si="13"/>
        <v>3</v>
      </c>
      <c r="AB9" s="354">
        <f t="shared" si="14"/>
        <v>10.000535503909179</v>
      </c>
      <c r="AC9" s="349">
        <f t="shared" si="15"/>
        <v>3735</v>
      </c>
      <c r="AD9" s="147">
        <f t="shared" si="16"/>
        <v>3</v>
      </c>
      <c r="AE9" s="123">
        <v>37348</v>
      </c>
      <c r="AF9" s="147">
        <f t="shared" si="17"/>
        <v>4</v>
      </c>
      <c r="AG9" s="123">
        <v>41083</v>
      </c>
      <c r="AH9" s="147">
        <f t="shared" si="18"/>
        <v>7</v>
      </c>
      <c r="AI9" s="116">
        <f t="shared" si="19"/>
        <v>10.000535503909179</v>
      </c>
      <c r="AJ9" s="117">
        <f t="shared" si="20"/>
        <v>3735</v>
      </c>
      <c r="AK9" s="164">
        <f t="shared" si="21"/>
        <v>5</v>
      </c>
      <c r="AL9" s="49">
        <v>34946</v>
      </c>
      <c r="AM9" s="164">
        <f t="shared" si="22"/>
        <v>4</v>
      </c>
      <c r="AN9" s="49">
        <v>38441</v>
      </c>
      <c r="AO9" s="164">
        <f t="shared" si="40"/>
        <v>3</v>
      </c>
      <c r="AP9" s="50">
        <f t="shared" si="24"/>
        <v>10.001144623132834</v>
      </c>
      <c r="AQ9" s="51">
        <f t="shared" si="25"/>
        <v>3495</v>
      </c>
      <c r="AR9" s="156">
        <f t="shared" si="39"/>
        <v>8</v>
      </c>
      <c r="AS9" s="62">
        <v>40428</v>
      </c>
      <c r="AT9" s="156">
        <f t="shared" si="26"/>
        <v>8</v>
      </c>
      <c r="AU9" s="62">
        <v>44067</v>
      </c>
      <c r="AV9" s="156">
        <f t="shared" si="27"/>
        <v>8</v>
      </c>
      <c r="AW9" s="63">
        <f t="shared" si="28"/>
        <v>9.0011872959335122</v>
      </c>
      <c r="AX9" s="64">
        <f t="shared" si="29"/>
        <v>3639</v>
      </c>
      <c r="AY9" s="152">
        <f t="shared" ref="AY9:AY22" si="41">RANK(AZ9,AZ$6:AZ$19)</f>
        <v>2</v>
      </c>
      <c r="AZ9" s="75">
        <v>43839</v>
      </c>
      <c r="BA9" s="152">
        <f t="shared" ref="BA9:BA22" si="42">RANK(BB9,BB$6:BB$19)</f>
        <v>1</v>
      </c>
      <c r="BB9" s="75">
        <v>48223</v>
      </c>
      <c r="BC9" s="152">
        <f t="shared" ref="BC9:BC22" si="43">RANK(BD9,BD$6:BD$19)</f>
        <v>3</v>
      </c>
      <c r="BD9" s="76">
        <f t="shared" ref="BD9:BD22" si="44">100*(BB9-AZ9)/AZ9</f>
        <v>10.00022810739296</v>
      </c>
      <c r="BE9" s="77">
        <f t="shared" ref="BE9:BE22" si="45">BB9-AZ9</f>
        <v>4384</v>
      </c>
      <c r="BI9" s="104"/>
    </row>
    <row r="10" spans="1:62" x14ac:dyDescent="0.25">
      <c r="A10" s="6" t="s">
        <v>8</v>
      </c>
      <c r="B10" s="133">
        <f t="shared" si="35"/>
        <v>6</v>
      </c>
      <c r="C10" s="14">
        <v>43800</v>
      </c>
      <c r="D10" s="133">
        <f t="shared" si="0"/>
        <v>7</v>
      </c>
      <c r="E10" s="14">
        <v>47600</v>
      </c>
      <c r="F10" s="133">
        <f t="shared" si="1"/>
        <v>12</v>
      </c>
      <c r="G10" s="22">
        <f t="shared" si="36"/>
        <v>8.6757990867579906</v>
      </c>
      <c r="H10" s="17">
        <f t="shared" si="37"/>
        <v>3800</v>
      </c>
      <c r="I10" s="137">
        <f t="shared" si="2"/>
        <v>9</v>
      </c>
      <c r="J10" s="25">
        <v>43100</v>
      </c>
      <c r="K10" s="137">
        <f t="shared" si="3"/>
        <v>9</v>
      </c>
      <c r="L10" s="25">
        <v>47700</v>
      </c>
      <c r="M10" s="137">
        <f t="shared" si="4"/>
        <v>4</v>
      </c>
      <c r="N10" s="29">
        <f t="shared" si="5"/>
        <v>10.672853828306264</v>
      </c>
      <c r="O10" s="30">
        <f t="shared" si="6"/>
        <v>4600</v>
      </c>
      <c r="P10" s="143">
        <f t="shared" si="7"/>
        <v>6</v>
      </c>
      <c r="Q10" s="36">
        <v>39650</v>
      </c>
      <c r="R10" s="143">
        <f t="shared" si="8"/>
        <v>6</v>
      </c>
      <c r="S10" s="36">
        <v>44500</v>
      </c>
      <c r="T10" s="143">
        <f t="shared" si="9"/>
        <v>2</v>
      </c>
      <c r="U10" s="40">
        <f t="shared" si="10"/>
        <v>12.23203026481715</v>
      </c>
      <c r="V10" s="41">
        <f t="shared" si="11"/>
        <v>4850</v>
      </c>
      <c r="W10" s="334">
        <f t="shared" si="38"/>
        <v>8</v>
      </c>
      <c r="X10" s="337">
        <v>37000</v>
      </c>
      <c r="Y10" s="334">
        <f t="shared" si="12"/>
        <v>10</v>
      </c>
      <c r="Z10" s="337">
        <v>39600</v>
      </c>
      <c r="AA10" s="334">
        <f t="shared" si="13"/>
        <v>13</v>
      </c>
      <c r="AB10" s="354">
        <f t="shared" si="14"/>
        <v>7.0270270270270272</v>
      </c>
      <c r="AC10" s="349">
        <f t="shared" si="15"/>
        <v>2600</v>
      </c>
      <c r="AD10" s="147" t="s">
        <v>19</v>
      </c>
      <c r="AE10" s="239" t="s">
        <v>19</v>
      </c>
      <c r="AF10" s="147" t="s">
        <v>19</v>
      </c>
      <c r="AG10" s="239" t="s">
        <v>19</v>
      </c>
      <c r="AH10" s="147" t="s">
        <v>19</v>
      </c>
      <c r="AI10" s="240" t="s">
        <v>19</v>
      </c>
      <c r="AJ10" s="241" t="s">
        <v>19</v>
      </c>
      <c r="AK10" s="164">
        <f t="shared" si="21"/>
        <v>1</v>
      </c>
      <c r="AL10" s="49">
        <v>36782.100000000006</v>
      </c>
      <c r="AM10" s="164">
        <f t="shared" si="22"/>
        <v>6</v>
      </c>
      <c r="AN10" s="49">
        <v>38000</v>
      </c>
      <c r="AO10" s="164">
        <f t="shared" si="40"/>
        <v>13</v>
      </c>
      <c r="AP10" s="50">
        <f t="shared" si="24"/>
        <v>3.3111214422232389</v>
      </c>
      <c r="AQ10" s="51">
        <f t="shared" si="25"/>
        <v>1217.8999999999942</v>
      </c>
      <c r="AR10" s="156">
        <f t="shared" si="39"/>
        <v>4</v>
      </c>
      <c r="AS10" s="126">
        <v>41100</v>
      </c>
      <c r="AT10" s="156">
        <f t="shared" si="26"/>
        <v>4</v>
      </c>
      <c r="AU10" s="228">
        <v>44600</v>
      </c>
      <c r="AV10" s="156">
        <f t="shared" si="27"/>
        <v>12</v>
      </c>
      <c r="AW10" s="127">
        <f t="shared" si="28"/>
        <v>8.5158150851581507</v>
      </c>
      <c r="AX10" s="128">
        <f t="shared" si="29"/>
        <v>3500</v>
      </c>
      <c r="AY10" s="152">
        <f t="shared" si="41"/>
        <v>7</v>
      </c>
      <c r="AZ10" s="75">
        <v>40800</v>
      </c>
      <c r="BA10" s="152" t="s">
        <v>19</v>
      </c>
      <c r="BB10" s="242" t="s">
        <v>19</v>
      </c>
      <c r="BC10" s="152" t="s">
        <v>19</v>
      </c>
      <c r="BD10" s="243" t="s">
        <v>19</v>
      </c>
      <c r="BE10" s="244" t="s">
        <v>19</v>
      </c>
      <c r="BI10" s="104"/>
    </row>
    <row r="11" spans="1:62" x14ac:dyDescent="0.25">
      <c r="A11" s="6" t="s">
        <v>9</v>
      </c>
      <c r="B11" s="133">
        <f t="shared" si="35"/>
        <v>12</v>
      </c>
      <c r="C11" s="14">
        <v>41009</v>
      </c>
      <c r="D11" s="133">
        <f t="shared" si="0"/>
        <v>12</v>
      </c>
      <c r="E11" s="14">
        <v>44700</v>
      </c>
      <c r="F11" s="133">
        <f t="shared" si="1"/>
        <v>9</v>
      </c>
      <c r="G11" s="22">
        <f t="shared" si="36"/>
        <v>9.0004633129313074</v>
      </c>
      <c r="H11" s="17">
        <f t="shared" si="37"/>
        <v>3691</v>
      </c>
      <c r="I11" s="137">
        <f t="shared" si="2"/>
        <v>14</v>
      </c>
      <c r="J11" s="25">
        <v>31420</v>
      </c>
      <c r="K11" s="137">
        <f t="shared" si="3"/>
        <v>12</v>
      </c>
      <c r="L11" s="25">
        <v>44700</v>
      </c>
      <c r="M11" s="137">
        <f t="shared" si="4"/>
        <v>1</v>
      </c>
      <c r="N11" s="29">
        <f t="shared" si="5"/>
        <v>42.266072565245068</v>
      </c>
      <c r="O11" s="30">
        <f t="shared" si="6"/>
        <v>13280</v>
      </c>
      <c r="P11" s="143">
        <f t="shared" si="7"/>
        <v>14</v>
      </c>
      <c r="Q11" s="36">
        <v>36684</v>
      </c>
      <c r="R11" s="143">
        <f t="shared" si="8"/>
        <v>13</v>
      </c>
      <c r="S11" s="36">
        <v>39986</v>
      </c>
      <c r="T11" s="143">
        <f t="shared" si="9"/>
        <v>11</v>
      </c>
      <c r="U11" s="40">
        <f t="shared" si="10"/>
        <v>9.0011994329953104</v>
      </c>
      <c r="V11" s="41">
        <f t="shared" si="11"/>
        <v>3302</v>
      </c>
      <c r="W11" s="334">
        <f t="shared" si="38"/>
        <v>14</v>
      </c>
      <c r="X11" s="337">
        <v>32570</v>
      </c>
      <c r="Y11" s="334">
        <f t="shared" si="12"/>
        <v>14</v>
      </c>
      <c r="Z11" s="337">
        <v>35501</v>
      </c>
      <c r="AA11" s="334">
        <f t="shared" si="13"/>
        <v>8</v>
      </c>
      <c r="AB11" s="354">
        <f t="shared" si="14"/>
        <v>8.9990789069696042</v>
      </c>
      <c r="AC11" s="349">
        <f t="shared" si="15"/>
        <v>2931</v>
      </c>
      <c r="AD11" s="147">
        <f t="shared" si="16"/>
        <v>11</v>
      </c>
      <c r="AE11" s="123">
        <v>33853</v>
      </c>
      <c r="AF11" s="147">
        <f t="shared" si="17"/>
        <v>13</v>
      </c>
      <c r="AG11" s="123">
        <v>36900</v>
      </c>
      <c r="AH11" s="147">
        <f t="shared" si="18"/>
        <v>12</v>
      </c>
      <c r="AI11" s="116">
        <f t="shared" si="19"/>
        <v>9.0006794080288302</v>
      </c>
      <c r="AJ11" s="117">
        <f t="shared" si="20"/>
        <v>3047</v>
      </c>
      <c r="AK11" s="164">
        <f t="shared" si="21"/>
        <v>13</v>
      </c>
      <c r="AL11" s="49">
        <v>31138</v>
      </c>
      <c r="AM11" s="164">
        <f t="shared" si="22"/>
        <v>13</v>
      </c>
      <c r="AN11" s="49">
        <v>33940</v>
      </c>
      <c r="AO11" s="164">
        <f t="shared" si="40"/>
        <v>10</v>
      </c>
      <c r="AP11" s="50">
        <f t="shared" si="24"/>
        <v>8.9986511657781492</v>
      </c>
      <c r="AQ11" s="51">
        <f t="shared" si="25"/>
        <v>2802</v>
      </c>
      <c r="AR11" s="156">
        <f t="shared" si="39"/>
        <v>14</v>
      </c>
      <c r="AS11" s="62">
        <v>36500</v>
      </c>
      <c r="AT11" s="156">
        <f t="shared" si="26"/>
        <v>14</v>
      </c>
      <c r="AU11" s="62">
        <v>39785</v>
      </c>
      <c r="AV11" s="156">
        <f t="shared" si="27"/>
        <v>9</v>
      </c>
      <c r="AW11" s="63">
        <f t="shared" si="28"/>
        <v>9</v>
      </c>
      <c r="AX11" s="64">
        <f t="shared" si="29"/>
        <v>3285</v>
      </c>
      <c r="AY11" s="152">
        <f t="shared" si="41"/>
        <v>9</v>
      </c>
      <c r="AZ11" s="75">
        <v>38590</v>
      </c>
      <c r="BA11" s="152" t="s">
        <v>19</v>
      </c>
      <c r="BB11" s="242" t="s">
        <v>19</v>
      </c>
      <c r="BC11" s="152" t="s">
        <v>19</v>
      </c>
      <c r="BD11" s="243" t="s">
        <v>19</v>
      </c>
      <c r="BE11" s="244" t="s">
        <v>19</v>
      </c>
      <c r="BI11" s="105"/>
    </row>
    <row r="12" spans="1:62" x14ac:dyDescent="0.25">
      <c r="A12" s="6" t="s">
        <v>10</v>
      </c>
      <c r="B12" s="133">
        <f t="shared" si="35"/>
        <v>10</v>
      </c>
      <c r="C12" s="14">
        <v>43000</v>
      </c>
      <c r="D12" s="133">
        <f t="shared" si="0"/>
        <v>10</v>
      </c>
      <c r="E12" s="14">
        <v>46700</v>
      </c>
      <c r="F12" s="133">
        <f t="shared" si="1"/>
        <v>13</v>
      </c>
      <c r="G12" s="22">
        <f t="shared" si="36"/>
        <v>8.604651162790697</v>
      </c>
      <c r="H12" s="17">
        <f t="shared" si="37"/>
        <v>3700</v>
      </c>
      <c r="I12" s="137">
        <f t="shared" si="2"/>
        <v>10</v>
      </c>
      <c r="J12" s="25">
        <v>42800</v>
      </c>
      <c r="K12" s="137">
        <f t="shared" si="3"/>
        <v>5</v>
      </c>
      <c r="L12" s="25">
        <v>49000</v>
      </c>
      <c r="M12" s="137">
        <f t="shared" si="4"/>
        <v>2</v>
      </c>
      <c r="N12" s="29">
        <f t="shared" si="5"/>
        <v>14.485981308411215</v>
      </c>
      <c r="O12" s="30">
        <f t="shared" si="6"/>
        <v>6200</v>
      </c>
      <c r="P12" s="143">
        <f t="shared" si="7"/>
        <v>5</v>
      </c>
      <c r="Q12" s="36">
        <v>42000</v>
      </c>
      <c r="R12" s="143">
        <f t="shared" si="8"/>
        <v>5</v>
      </c>
      <c r="S12" s="36">
        <v>45800</v>
      </c>
      <c r="T12" s="143">
        <f t="shared" si="9"/>
        <v>9</v>
      </c>
      <c r="U12" s="40">
        <f t="shared" si="10"/>
        <v>9.0476190476190474</v>
      </c>
      <c r="V12" s="41">
        <f t="shared" si="11"/>
        <v>3800</v>
      </c>
      <c r="W12" s="334">
        <f t="shared" si="38"/>
        <v>7</v>
      </c>
      <c r="X12" s="337">
        <v>37300</v>
      </c>
      <c r="Y12" s="334">
        <f t="shared" si="12"/>
        <v>9</v>
      </c>
      <c r="Z12" s="337">
        <v>40100</v>
      </c>
      <c r="AA12" s="334">
        <f t="shared" si="13"/>
        <v>12</v>
      </c>
      <c r="AB12" s="354">
        <f t="shared" si="14"/>
        <v>7.5067024128686324</v>
      </c>
      <c r="AC12" s="349">
        <f t="shared" si="15"/>
        <v>2800</v>
      </c>
      <c r="AD12" s="147">
        <f t="shared" si="16"/>
        <v>10</v>
      </c>
      <c r="AE12" s="123">
        <v>34600</v>
      </c>
      <c r="AF12" s="147">
        <f t="shared" si="17"/>
        <v>9</v>
      </c>
      <c r="AG12" s="123">
        <v>38400</v>
      </c>
      <c r="AH12" s="147">
        <f t="shared" si="18"/>
        <v>6</v>
      </c>
      <c r="AI12" s="116">
        <f t="shared" si="19"/>
        <v>10.982658959537572</v>
      </c>
      <c r="AJ12" s="117">
        <f t="shared" si="20"/>
        <v>3800</v>
      </c>
      <c r="AK12" s="164">
        <f t="shared" si="21"/>
        <v>3</v>
      </c>
      <c r="AL12" s="49">
        <v>35400</v>
      </c>
      <c r="AM12" s="164">
        <f t="shared" si="22"/>
        <v>3</v>
      </c>
      <c r="AN12" s="49">
        <v>38600</v>
      </c>
      <c r="AO12" s="164">
        <f t="shared" si="40"/>
        <v>6</v>
      </c>
      <c r="AP12" s="50">
        <f t="shared" si="24"/>
        <v>9.0395480225988702</v>
      </c>
      <c r="AQ12" s="51">
        <f t="shared" si="25"/>
        <v>3200</v>
      </c>
      <c r="AR12" s="156">
        <f t="shared" si="39"/>
        <v>11</v>
      </c>
      <c r="AS12" s="126">
        <v>38800</v>
      </c>
      <c r="AT12" s="156">
        <f t="shared" si="26"/>
        <v>11</v>
      </c>
      <c r="AU12" s="228">
        <v>42300</v>
      </c>
      <c r="AV12" s="156">
        <f t="shared" si="27"/>
        <v>6</v>
      </c>
      <c r="AW12" s="127">
        <f t="shared" si="28"/>
        <v>9.0206185567010309</v>
      </c>
      <c r="AX12" s="128">
        <f t="shared" si="29"/>
        <v>3500</v>
      </c>
      <c r="AY12" s="152">
        <f t="shared" si="41"/>
        <v>4</v>
      </c>
      <c r="AZ12" s="75">
        <v>42700</v>
      </c>
      <c r="BA12" s="152">
        <f t="shared" ref="BA12:BA25" si="46">RANK(BB12,BB$6:BB$19)</f>
        <v>3</v>
      </c>
      <c r="BB12" s="75">
        <v>47700</v>
      </c>
      <c r="BC12" s="152">
        <f t="shared" ref="BC12:BC25" si="47">RANK(BD12,BD$6:BD$19)</f>
        <v>1</v>
      </c>
      <c r="BD12" s="76">
        <f t="shared" ref="BD12:BD25" si="48">100*(BB12-AZ12)/AZ12</f>
        <v>11.7096018735363</v>
      </c>
      <c r="BE12" s="77">
        <f t="shared" ref="BE12:BE25" si="49">BB12-AZ12</f>
        <v>5000</v>
      </c>
      <c r="BI12" s="104"/>
    </row>
    <row r="13" spans="1:62" x14ac:dyDescent="0.25">
      <c r="A13" s="6" t="s">
        <v>11</v>
      </c>
      <c r="B13" s="133">
        <f t="shared" si="35"/>
        <v>8</v>
      </c>
      <c r="C13" s="14">
        <v>43116</v>
      </c>
      <c r="D13" s="133">
        <f t="shared" si="0"/>
        <v>9</v>
      </c>
      <c r="E13" s="14">
        <v>46996</v>
      </c>
      <c r="F13" s="133">
        <f t="shared" si="1"/>
        <v>10</v>
      </c>
      <c r="G13" s="22">
        <f t="shared" si="36"/>
        <v>8.9989794971704242</v>
      </c>
      <c r="H13" s="17">
        <f t="shared" si="37"/>
        <v>3880</v>
      </c>
      <c r="I13" s="137">
        <f t="shared" si="2"/>
        <v>11</v>
      </c>
      <c r="J13" s="25">
        <v>42627</v>
      </c>
      <c r="K13" s="137">
        <f t="shared" si="3"/>
        <v>11</v>
      </c>
      <c r="L13" s="25">
        <v>46996</v>
      </c>
      <c r="M13" s="137">
        <f t="shared" si="4"/>
        <v>5</v>
      </c>
      <c r="N13" s="29">
        <f t="shared" si="5"/>
        <v>10.249372463462125</v>
      </c>
      <c r="O13" s="30">
        <f t="shared" si="6"/>
        <v>4369</v>
      </c>
      <c r="P13" s="143">
        <f t="shared" si="7"/>
        <v>12</v>
      </c>
      <c r="Q13" s="36">
        <v>38125</v>
      </c>
      <c r="R13" s="143">
        <f t="shared" si="8"/>
        <v>10</v>
      </c>
      <c r="S13" s="36">
        <v>43110</v>
      </c>
      <c r="T13" s="143">
        <f t="shared" si="9"/>
        <v>1</v>
      </c>
      <c r="U13" s="40">
        <f t="shared" si="10"/>
        <v>13.075409836065575</v>
      </c>
      <c r="V13" s="41">
        <f t="shared" si="11"/>
        <v>4985</v>
      </c>
      <c r="W13" s="334">
        <f t="shared" si="38"/>
        <v>11</v>
      </c>
      <c r="X13" s="337">
        <v>36626</v>
      </c>
      <c r="Y13" s="334">
        <f t="shared" si="12"/>
        <v>5</v>
      </c>
      <c r="Z13" s="337">
        <v>41755</v>
      </c>
      <c r="AA13" s="334">
        <f t="shared" si="13"/>
        <v>1</v>
      </c>
      <c r="AB13" s="354">
        <f t="shared" si="14"/>
        <v>14.003713209195654</v>
      </c>
      <c r="AC13" s="349">
        <f t="shared" si="15"/>
        <v>5129</v>
      </c>
      <c r="AD13" s="147">
        <f t="shared" si="16"/>
        <v>7</v>
      </c>
      <c r="AE13" s="123">
        <v>35653</v>
      </c>
      <c r="AF13" s="147">
        <f t="shared" si="17"/>
        <v>5</v>
      </c>
      <c r="AG13" s="123">
        <v>40646</v>
      </c>
      <c r="AH13" s="147">
        <f t="shared" si="18"/>
        <v>2</v>
      </c>
      <c r="AI13" s="116">
        <f t="shared" si="19"/>
        <v>14.004431604633551</v>
      </c>
      <c r="AJ13" s="117">
        <f t="shared" si="20"/>
        <v>4993</v>
      </c>
      <c r="AK13" s="164">
        <f t="shared" si="21"/>
        <v>6</v>
      </c>
      <c r="AL13" s="49">
        <v>34916</v>
      </c>
      <c r="AM13" s="164">
        <f t="shared" si="22"/>
        <v>1</v>
      </c>
      <c r="AN13" s="49">
        <v>39961</v>
      </c>
      <c r="AO13" s="164">
        <f t="shared" si="40"/>
        <v>1</v>
      </c>
      <c r="AP13" s="50">
        <f t="shared" si="24"/>
        <v>14.448963226028182</v>
      </c>
      <c r="AQ13" s="51">
        <f t="shared" si="25"/>
        <v>5045</v>
      </c>
      <c r="AR13" s="156">
        <f t="shared" si="39"/>
        <v>12</v>
      </c>
      <c r="AS13" s="126">
        <v>37580</v>
      </c>
      <c r="AT13" s="156">
        <f t="shared" si="26"/>
        <v>10</v>
      </c>
      <c r="AU13" s="228">
        <v>43010</v>
      </c>
      <c r="AV13" s="156">
        <f t="shared" si="27"/>
        <v>1</v>
      </c>
      <c r="AW13" s="127">
        <f t="shared" si="28"/>
        <v>14.449175093134645</v>
      </c>
      <c r="AX13" s="128">
        <f t="shared" si="29"/>
        <v>5430</v>
      </c>
      <c r="AY13" s="152">
        <f t="shared" si="41"/>
        <v>6</v>
      </c>
      <c r="AZ13" s="75">
        <v>42166</v>
      </c>
      <c r="BA13" s="152">
        <f t="shared" si="46"/>
        <v>7</v>
      </c>
      <c r="BB13" s="75">
        <v>45961</v>
      </c>
      <c r="BC13" s="152">
        <f t="shared" si="47"/>
        <v>5</v>
      </c>
      <c r="BD13" s="76">
        <f t="shared" si="48"/>
        <v>9.0001422947398382</v>
      </c>
      <c r="BE13" s="77">
        <f t="shared" si="49"/>
        <v>3795</v>
      </c>
      <c r="BI13" s="104"/>
    </row>
    <row r="14" spans="1:62" x14ac:dyDescent="0.25">
      <c r="A14" s="6" t="s">
        <v>12</v>
      </c>
      <c r="B14" s="133">
        <f t="shared" si="35"/>
        <v>3</v>
      </c>
      <c r="C14" s="14">
        <v>45169</v>
      </c>
      <c r="D14" s="133">
        <f t="shared" si="0"/>
        <v>1</v>
      </c>
      <c r="E14" s="14">
        <v>50958</v>
      </c>
      <c r="F14" s="133">
        <f t="shared" si="1"/>
        <v>1</v>
      </c>
      <c r="G14" s="22">
        <f t="shared" si="36"/>
        <v>12.816312072439063</v>
      </c>
      <c r="H14" s="17">
        <f t="shared" si="37"/>
        <v>5789</v>
      </c>
      <c r="I14" s="137">
        <f t="shared" si="2"/>
        <v>6</v>
      </c>
      <c r="J14" s="25">
        <v>44122</v>
      </c>
      <c r="K14" s="137">
        <f t="shared" si="3"/>
        <v>2</v>
      </c>
      <c r="L14" s="25">
        <v>50476</v>
      </c>
      <c r="M14" s="137">
        <f t="shared" si="4"/>
        <v>3</v>
      </c>
      <c r="N14" s="29">
        <f t="shared" si="5"/>
        <v>14.400979103395132</v>
      </c>
      <c r="O14" s="30">
        <f t="shared" si="6"/>
        <v>6354</v>
      </c>
      <c r="P14" s="143">
        <f t="shared" si="7"/>
        <v>8</v>
      </c>
      <c r="Q14" s="36">
        <v>39463</v>
      </c>
      <c r="R14" s="143">
        <f t="shared" si="8"/>
        <v>7</v>
      </c>
      <c r="S14" s="36">
        <v>43367</v>
      </c>
      <c r="T14" s="143">
        <f t="shared" si="9"/>
        <v>7</v>
      </c>
      <c r="U14" s="40">
        <f t="shared" si="10"/>
        <v>9.8928109875072856</v>
      </c>
      <c r="V14" s="41">
        <f t="shared" si="11"/>
        <v>3904</v>
      </c>
      <c r="W14" s="334">
        <f t="shared" si="38"/>
        <v>10</v>
      </c>
      <c r="X14" s="337">
        <v>36643</v>
      </c>
      <c r="Y14" s="334">
        <f t="shared" si="12"/>
        <v>8</v>
      </c>
      <c r="Z14" s="337">
        <v>40517</v>
      </c>
      <c r="AA14" s="334">
        <f t="shared" si="13"/>
        <v>2</v>
      </c>
      <c r="AB14" s="354">
        <f t="shared" si="14"/>
        <v>10.572278470649238</v>
      </c>
      <c r="AC14" s="349">
        <f t="shared" si="15"/>
        <v>3874</v>
      </c>
      <c r="AD14" s="147">
        <f t="shared" si="16"/>
        <v>13</v>
      </c>
      <c r="AE14" s="123">
        <v>33166</v>
      </c>
      <c r="AF14" s="147">
        <f t="shared" si="17"/>
        <v>11</v>
      </c>
      <c r="AG14" s="123">
        <v>37655</v>
      </c>
      <c r="AH14" s="147">
        <f t="shared" si="18"/>
        <v>3</v>
      </c>
      <c r="AI14" s="116">
        <f t="shared" si="19"/>
        <v>13.534945426038714</v>
      </c>
      <c r="AJ14" s="117">
        <f t="shared" si="20"/>
        <v>4489</v>
      </c>
      <c r="AK14" s="164">
        <f t="shared" si="21"/>
        <v>11</v>
      </c>
      <c r="AL14" s="49">
        <v>32547</v>
      </c>
      <c r="AM14" s="164">
        <f t="shared" si="22"/>
        <v>11</v>
      </c>
      <c r="AN14" s="49">
        <v>35772</v>
      </c>
      <c r="AO14" s="164">
        <f t="shared" si="40"/>
        <v>4</v>
      </c>
      <c r="AP14" s="50">
        <f t="shared" si="24"/>
        <v>9.9087473499861733</v>
      </c>
      <c r="AQ14" s="51">
        <f t="shared" si="25"/>
        <v>3225</v>
      </c>
      <c r="AR14" s="156">
        <f t="shared" si="39"/>
        <v>1</v>
      </c>
      <c r="AS14" s="62">
        <v>41846</v>
      </c>
      <c r="AT14" s="156">
        <f t="shared" si="26"/>
        <v>1</v>
      </c>
      <c r="AU14" s="62">
        <v>46058</v>
      </c>
      <c r="AV14" s="156">
        <f t="shared" si="27"/>
        <v>2</v>
      </c>
      <c r="AW14" s="63">
        <f t="shared" si="28"/>
        <v>10.06547818190508</v>
      </c>
      <c r="AX14" s="64">
        <f t="shared" si="29"/>
        <v>4212</v>
      </c>
      <c r="AY14" s="152" t="s">
        <v>19</v>
      </c>
      <c r="AZ14" s="245" t="s">
        <v>19</v>
      </c>
      <c r="BA14" s="152">
        <f t="shared" si="46"/>
        <v>5</v>
      </c>
      <c r="BB14" s="75">
        <v>46584</v>
      </c>
      <c r="BC14" s="152" t="s">
        <v>19</v>
      </c>
      <c r="BD14" s="243" t="s">
        <v>19</v>
      </c>
      <c r="BE14" s="244" t="s">
        <v>19</v>
      </c>
      <c r="BI14" s="104"/>
    </row>
    <row r="15" spans="1:62" x14ac:dyDescent="0.25">
      <c r="A15" s="6" t="s">
        <v>13</v>
      </c>
      <c r="B15" s="133">
        <f t="shared" si="35"/>
        <v>1</v>
      </c>
      <c r="C15" s="14">
        <v>45419</v>
      </c>
      <c r="D15" s="133">
        <f t="shared" si="0"/>
        <v>2</v>
      </c>
      <c r="E15" s="14">
        <v>49507</v>
      </c>
      <c r="F15" s="133">
        <f t="shared" si="1"/>
        <v>8</v>
      </c>
      <c r="G15" s="22">
        <f t="shared" si="36"/>
        <v>9.0006384993064579</v>
      </c>
      <c r="H15" s="17">
        <f t="shared" si="37"/>
        <v>4088</v>
      </c>
      <c r="I15" s="137">
        <f t="shared" si="2"/>
        <v>1</v>
      </c>
      <c r="J15" s="25">
        <v>48320</v>
      </c>
      <c r="K15" s="137">
        <f t="shared" si="3"/>
        <v>1</v>
      </c>
      <c r="L15" s="25">
        <v>52669</v>
      </c>
      <c r="M15" s="137">
        <f t="shared" si="4"/>
        <v>11</v>
      </c>
      <c r="N15" s="29">
        <f t="shared" si="5"/>
        <v>9.0004139072847682</v>
      </c>
      <c r="O15" s="30">
        <f t="shared" si="6"/>
        <v>4349</v>
      </c>
      <c r="P15" s="143">
        <f t="shared" si="7"/>
        <v>9</v>
      </c>
      <c r="Q15" s="36">
        <v>39397</v>
      </c>
      <c r="R15" s="143">
        <f t="shared" si="8"/>
        <v>8</v>
      </c>
      <c r="S15" s="36">
        <v>43337</v>
      </c>
      <c r="T15" s="143">
        <f t="shared" si="9"/>
        <v>5</v>
      </c>
      <c r="U15" s="40">
        <f t="shared" si="10"/>
        <v>10.000761479300454</v>
      </c>
      <c r="V15" s="41">
        <f t="shared" si="11"/>
        <v>3940</v>
      </c>
      <c r="W15" s="334">
        <f t="shared" si="38"/>
        <v>4</v>
      </c>
      <c r="X15" s="337">
        <v>38467</v>
      </c>
      <c r="Y15" s="334">
        <f t="shared" si="12"/>
        <v>4</v>
      </c>
      <c r="Z15" s="337">
        <v>41929</v>
      </c>
      <c r="AA15" s="334">
        <f t="shared" si="13"/>
        <v>7</v>
      </c>
      <c r="AB15" s="354">
        <f t="shared" si="14"/>
        <v>8.9999220110744282</v>
      </c>
      <c r="AC15" s="349">
        <f t="shared" si="15"/>
        <v>3462</v>
      </c>
      <c r="AD15" s="147">
        <f t="shared" si="16"/>
        <v>9</v>
      </c>
      <c r="AE15" s="123">
        <v>34619</v>
      </c>
      <c r="AF15" s="147">
        <f t="shared" si="17"/>
        <v>10</v>
      </c>
      <c r="AG15" s="123">
        <v>37735</v>
      </c>
      <c r="AH15" s="147">
        <f t="shared" si="18"/>
        <v>11</v>
      </c>
      <c r="AI15" s="116">
        <f t="shared" si="19"/>
        <v>9.0008376902856817</v>
      </c>
      <c r="AJ15" s="117">
        <f t="shared" si="20"/>
        <v>3116</v>
      </c>
      <c r="AK15" s="164">
        <f t="shared" si="21"/>
        <v>10</v>
      </c>
      <c r="AL15" s="49">
        <v>33205</v>
      </c>
      <c r="AM15" s="164">
        <f t="shared" si="22"/>
        <v>10</v>
      </c>
      <c r="AN15" s="49">
        <v>36193</v>
      </c>
      <c r="AO15" s="164">
        <f t="shared" si="40"/>
        <v>11</v>
      </c>
      <c r="AP15" s="50">
        <f t="shared" si="24"/>
        <v>8.9986447824122866</v>
      </c>
      <c r="AQ15" s="51">
        <f t="shared" si="25"/>
        <v>2988</v>
      </c>
      <c r="AR15" s="156">
        <f t="shared" si="39"/>
        <v>3</v>
      </c>
      <c r="AS15" s="126">
        <v>41381</v>
      </c>
      <c r="AT15" s="156">
        <f t="shared" si="26"/>
        <v>2</v>
      </c>
      <c r="AU15" s="228">
        <v>45105</v>
      </c>
      <c r="AV15" s="156">
        <f t="shared" si="27"/>
        <v>10</v>
      </c>
      <c r="AW15" s="127">
        <f t="shared" si="28"/>
        <v>8.9992991952828589</v>
      </c>
      <c r="AX15" s="128">
        <f t="shared" si="29"/>
        <v>3724</v>
      </c>
      <c r="AY15" s="152" t="s">
        <v>19</v>
      </c>
      <c r="AZ15" s="242" t="s">
        <v>19</v>
      </c>
      <c r="BA15" s="152" t="s">
        <v>19</v>
      </c>
      <c r="BB15" s="242" t="s">
        <v>19</v>
      </c>
      <c r="BC15" s="152" t="s">
        <v>19</v>
      </c>
      <c r="BD15" s="243" t="s">
        <v>19</v>
      </c>
      <c r="BE15" s="244" t="s">
        <v>19</v>
      </c>
      <c r="BF15" s="1"/>
      <c r="BG15" s="1"/>
      <c r="BI15" s="105"/>
    </row>
    <row r="16" spans="1:62" x14ac:dyDescent="0.25">
      <c r="A16" s="6" t="s">
        <v>14</v>
      </c>
      <c r="B16" s="133">
        <f t="shared" si="35"/>
        <v>14</v>
      </c>
      <c r="C16" s="14">
        <v>39380</v>
      </c>
      <c r="D16" s="133">
        <f t="shared" si="0"/>
        <v>14</v>
      </c>
      <c r="E16" s="14">
        <v>43004</v>
      </c>
      <c r="F16" s="133">
        <f t="shared" si="1"/>
        <v>4</v>
      </c>
      <c r="G16" s="22">
        <f t="shared" si="36"/>
        <v>9.2026409344845099</v>
      </c>
      <c r="H16" s="17">
        <f t="shared" si="37"/>
        <v>3624</v>
      </c>
      <c r="I16" s="137">
        <f t="shared" si="2"/>
        <v>12</v>
      </c>
      <c r="J16" s="25">
        <v>41529</v>
      </c>
      <c r="K16" s="137">
        <f t="shared" si="3"/>
        <v>13</v>
      </c>
      <c r="L16" s="25">
        <v>44379</v>
      </c>
      <c r="M16" s="137">
        <f t="shared" si="4"/>
        <v>13</v>
      </c>
      <c r="N16" s="29">
        <f t="shared" si="5"/>
        <v>6.862674275807267</v>
      </c>
      <c r="O16" s="30">
        <f t="shared" si="6"/>
        <v>2850</v>
      </c>
      <c r="P16" s="143">
        <f t="shared" si="7"/>
        <v>10</v>
      </c>
      <c r="Q16" s="36">
        <v>38259</v>
      </c>
      <c r="R16" s="143">
        <f t="shared" si="8"/>
        <v>14</v>
      </c>
      <c r="S16" s="36">
        <v>39907</v>
      </c>
      <c r="T16" s="143">
        <f t="shared" si="9"/>
        <v>14</v>
      </c>
      <c r="U16" s="40">
        <f t="shared" si="10"/>
        <v>4.3074832065657755</v>
      </c>
      <c r="V16" s="41">
        <f t="shared" si="11"/>
        <v>1648</v>
      </c>
      <c r="W16" s="334">
        <f t="shared" si="38"/>
        <v>5</v>
      </c>
      <c r="X16" s="337">
        <v>37395</v>
      </c>
      <c r="Y16" s="334">
        <f t="shared" si="12"/>
        <v>11</v>
      </c>
      <c r="Z16" s="337">
        <v>39578</v>
      </c>
      <c r="AA16" s="334">
        <f t="shared" si="13"/>
        <v>14</v>
      </c>
      <c r="AB16" s="354">
        <f>100*(Z16-X16)/X16</f>
        <v>5.8376788340687256</v>
      </c>
      <c r="AC16" s="349">
        <f t="shared" si="15"/>
        <v>2183</v>
      </c>
      <c r="AD16" s="147">
        <f t="shared" si="16"/>
        <v>12</v>
      </c>
      <c r="AE16" s="123">
        <v>33359</v>
      </c>
      <c r="AF16" s="147">
        <f t="shared" si="17"/>
        <v>12</v>
      </c>
      <c r="AG16" s="123">
        <v>37345</v>
      </c>
      <c r="AH16" s="147">
        <f t="shared" si="18"/>
        <v>5</v>
      </c>
      <c r="AI16" s="116">
        <f t="shared" si="19"/>
        <v>11.948799424443179</v>
      </c>
      <c r="AJ16" s="117">
        <f t="shared" si="20"/>
        <v>3986</v>
      </c>
      <c r="AK16" s="164">
        <f t="shared" si="21"/>
        <v>9</v>
      </c>
      <c r="AL16" s="49">
        <v>34398</v>
      </c>
      <c r="AM16" s="164">
        <f t="shared" si="22"/>
        <v>9</v>
      </c>
      <c r="AN16" s="49">
        <v>36956</v>
      </c>
      <c r="AO16" s="164">
        <f t="shared" si="40"/>
        <v>12</v>
      </c>
      <c r="AP16" s="50">
        <f t="shared" si="24"/>
        <v>7.4364788650502938</v>
      </c>
      <c r="AQ16" s="51">
        <f t="shared" si="25"/>
        <v>2558</v>
      </c>
      <c r="AR16" s="156">
        <f t="shared" si="39"/>
        <v>10</v>
      </c>
      <c r="AS16" s="62">
        <v>38857</v>
      </c>
      <c r="AT16" s="156">
        <f t="shared" si="26"/>
        <v>12</v>
      </c>
      <c r="AU16" s="62">
        <v>41997</v>
      </c>
      <c r="AV16" s="156">
        <f t="shared" si="27"/>
        <v>14</v>
      </c>
      <c r="AW16" s="63">
        <f t="shared" si="28"/>
        <v>8.080912062176699</v>
      </c>
      <c r="AX16" s="64">
        <f t="shared" si="29"/>
        <v>3140</v>
      </c>
      <c r="AY16" s="152">
        <f t="shared" ref="AY16:AY29" si="50">RANK(AZ16,AZ$6:AZ$19)</f>
        <v>1</v>
      </c>
      <c r="AZ16" s="75">
        <v>44402</v>
      </c>
      <c r="BA16" s="152">
        <f t="shared" ref="BA16:BA29" si="51">RANK(BB16,BB$6:BB$19)</f>
        <v>2</v>
      </c>
      <c r="BB16" s="75">
        <v>47787</v>
      </c>
      <c r="BC16" s="152">
        <f t="shared" ref="BC16:BC29" si="52">RANK(BD16,BD$6:BD$19)</f>
        <v>7</v>
      </c>
      <c r="BD16" s="76">
        <f t="shared" ref="BD16:BD29" si="53">100*(BB16-AZ16)/AZ16</f>
        <v>7.623530471600378</v>
      </c>
      <c r="BE16" s="77">
        <f t="shared" ref="BE16:BE29" si="54">BB16-AZ16</f>
        <v>3385</v>
      </c>
      <c r="BF16" s="1"/>
      <c r="BG16" s="1"/>
      <c r="BI16" s="105"/>
    </row>
    <row r="17" spans="1:71" x14ac:dyDescent="0.25">
      <c r="A17" s="6" t="s">
        <v>15</v>
      </c>
      <c r="B17" s="133">
        <f t="shared" si="35"/>
        <v>9</v>
      </c>
      <c r="C17" s="14">
        <v>43046</v>
      </c>
      <c r="D17" s="133">
        <f t="shared" si="0"/>
        <v>8</v>
      </c>
      <c r="E17" s="14">
        <v>47351</v>
      </c>
      <c r="F17" s="133">
        <f t="shared" si="1"/>
        <v>2</v>
      </c>
      <c r="G17" s="22">
        <f t="shared" si="36"/>
        <v>10.000929238489059</v>
      </c>
      <c r="H17" s="17">
        <f t="shared" si="37"/>
        <v>4305</v>
      </c>
      <c r="I17" s="137">
        <f t="shared" si="2"/>
        <v>5</v>
      </c>
      <c r="J17" s="25">
        <v>44221</v>
      </c>
      <c r="K17" s="137">
        <f t="shared" si="3"/>
        <v>6</v>
      </c>
      <c r="L17" s="25">
        <v>48643</v>
      </c>
      <c r="M17" s="137">
        <f t="shared" si="4"/>
        <v>6</v>
      </c>
      <c r="N17" s="29">
        <f t="shared" si="5"/>
        <v>9.9997738630967188</v>
      </c>
      <c r="O17" s="30">
        <f t="shared" si="6"/>
        <v>4422</v>
      </c>
      <c r="P17" s="143">
        <f t="shared" si="7"/>
        <v>3</v>
      </c>
      <c r="Q17" s="36">
        <v>42368</v>
      </c>
      <c r="R17" s="143">
        <f t="shared" si="8"/>
        <v>3</v>
      </c>
      <c r="S17" s="36">
        <v>47452</v>
      </c>
      <c r="T17" s="143">
        <f t="shared" si="9"/>
        <v>3</v>
      </c>
      <c r="U17" s="40">
        <f t="shared" si="10"/>
        <v>11.999622356495468</v>
      </c>
      <c r="V17" s="41">
        <f t="shared" si="11"/>
        <v>5084</v>
      </c>
      <c r="W17" s="334">
        <f t="shared" si="38"/>
        <v>9</v>
      </c>
      <c r="X17" s="337">
        <v>36853</v>
      </c>
      <c r="Y17" s="334">
        <f t="shared" si="12"/>
        <v>7</v>
      </c>
      <c r="Z17" s="337">
        <v>40538</v>
      </c>
      <c r="AA17" s="334">
        <f t="shared" si="13"/>
        <v>4</v>
      </c>
      <c r="AB17" s="354">
        <f t="shared" si="14"/>
        <v>9.9991859550104465</v>
      </c>
      <c r="AC17" s="349">
        <f t="shared" si="15"/>
        <v>3685</v>
      </c>
      <c r="AD17" s="147">
        <f t="shared" si="16"/>
        <v>1</v>
      </c>
      <c r="AE17" s="123">
        <v>40534</v>
      </c>
      <c r="AF17" s="147">
        <f t="shared" si="17"/>
        <v>2</v>
      </c>
      <c r="AG17" s="123">
        <v>44587</v>
      </c>
      <c r="AH17" s="147">
        <f t="shared" si="18"/>
        <v>8</v>
      </c>
      <c r="AI17" s="116">
        <f t="shared" si="19"/>
        <v>9.9990131741254249</v>
      </c>
      <c r="AJ17" s="117">
        <f t="shared" si="20"/>
        <v>4053</v>
      </c>
      <c r="AK17" s="164">
        <f t="shared" si="21"/>
        <v>12</v>
      </c>
      <c r="AL17" s="49">
        <v>31486</v>
      </c>
      <c r="AM17" s="164">
        <f t="shared" si="22"/>
        <v>12</v>
      </c>
      <c r="AN17" s="49">
        <v>34635</v>
      </c>
      <c r="AO17" s="164">
        <f t="shared" si="40"/>
        <v>2</v>
      </c>
      <c r="AP17" s="50">
        <f t="shared" si="24"/>
        <v>10.001270405894683</v>
      </c>
      <c r="AQ17" s="51">
        <f t="shared" si="25"/>
        <v>3149</v>
      </c>
      <c r="AR17" s="156">
        <f t="shared" si="39"/>
        <v>9</v>
      </c>
      <c r="AS17" s="126">
        <v>39519</v>
      </c>
      <c r="AT17" s="156">
        <f t="shared" si="26"/>
        <v>9</v>
      </c>
      <c r="AU17" s="228">
        <v>43471</v>
      </c>
      <c r="AV17" s="156">
        <f t="shared" si="27"/>
        <v>3</v>
      </c>
      <c r="AW17" s="127">
        <f t="shared" si="28"/>
        <v>10.000253042840153</v>
      </c>
      <c r="AX17" s="128">
        <f t="shared" si="29"/>
        <v>3952</v>
      </c>
      <c r="AY17" s="152">
        <f t="shared" si="50"/>
        <v>3</v>
      </c>
      <c r="AZ17" s="75">
        <v>43055</v>
      </c>
      <c r="BA17" s="152">
        <f t="shared" si="51"/>
        <v>4</v>
      </c>
      <c r="BB17" s="75">
        <v>47361</v>
      </c>
      <c r="BC17" s="152">
        <f t="shared" si="52"/>
        <v>2</v>
      </c>
      <c r="BD17" s="76">
        <f t="shared" si="53"/>
        <v>10.001161305307166</v>
      </c>
      <c r="BE17" s="77">
        <f t="shared" si="54"/>
        <v>4306</v>
      </c>
      <c r="BF17" s="1"/>
      <c r="BG17" s="1"/>
      <c r="BI17" s="104"/>
    </row>
    <row r="18" spans="1:71" x14ac:dyDescent="0.25">
      <c r="A18" s="6" t="s">
        <v>17</v>
      </c>
      <c r="B18" s="133">
        <f t="shared" si="35"/>
        <v>13</v>
      </c>
      <c r="C18" s="14">
        <v>39560</v>
      </c>
      <c r="D18" s="133">
        <f t="shared" si="0"/>
        <v>13</v>
      </c>
      <c r="E18" s="14">
        <v>43200</v>
      </c>
      <c r="F18" s="133">
        <f t="shared" si="1"/>
        <v>5</v>
      </c>
      <c r="G18" s="22">
        <f t="shared" si="36"/>
        <v>9.2012133468149653</v>
      </c>
      <c r="H18" s="17">
        <f t="shared" si="37"/>
        <v>3640</v>
      </c>
      <c r="I18" s="137">
        <f t="shared" si="2"/>
        <v>13</v>
      </c>
      <c r="J18" s="25">
        <v>37876</v>
      </c>
      <c r="K18" s="137" t="s">
        <v>19</v>
      </c>
      <c r="L18" s="25" t="s">
        <v>19</v>
      </c>
      <c r="M18" s="137" t="s">
        <v>19</v>
      </c>
      <c r="N18" s="237" t="s">
        <v>19</v>
      </c>
      <c r="O18" s="238" t="s">
        <v>19</v>
      </c>
      <c r="P18" s="143">
        <f t="shared" si="7"/>
        <v>11</v>
      </c>
      <c r="Q18" s="36">
        <v>38170</v>
      </c>
      <c r="R18" s="143">
        <f t="shared" si="8"/>
        <v>11</v>
      </c>
      <c r="S18" s="36">
        <v>41600</v>
      </c>
      <c r="T18" s="143">
        <f t="shared" si="9"/>
        <v>12</v>
      </c>
      <c r="U18" s="40">
        <f t="shared" si="10"/>
        <v>8.9861147498035105</v>
      </c>
      <c r="V18" s="41">
        <f t="shared" si="11"/>
        <v>3430</v>
      </c>
      <c r="W18" s="334">
        <f t="shared" si="38"/>
        <v>13</v>
      </c>
      <c r="X18" s="337">
        <v>35031</v>
      </c>
      <c r="Y18" s="334">
        <f t="shared" si="12"/>
        <v>13</v>
      </c>
      <c r="Z18" s="337">
        <v>38200</v>
      </c>
      <c r="AA18" s="334">
        <f t="shared" si="13"/>
        <v>5</v>
      </c>
      <c r="AB18" s="354">
        <f t="shared" si="14"/>
        <v>9.0462733007907286</v>
      </c>
      <c r="AC18" s="349">
        <f t="shared" si="15"/>
        <v>3169</v>
      </c>
      <c r="AD18" s="147">
        <f t="shared" si="16"/>
        <v>8</v>
      </c>
      <c r="AE18" s="123">
        <v>35479</v>
      </c>
      <c r="AF18" s="147">
        <f t="shared" si="17"/>
        <v>8</v>
      </c>
      <c r="AG18" s="123">
        <v>38670</v>
      </c>
      <c r="AH18" s="147">
        <f t="shared" si="18"/>
        <v>13</v>
      </c>
      <c r="AI18" s="116">
        <f t="shared" si="19"/>
        <v>8.9940528199780143</v>
      </c>
      <c r="AJ18" s="117">
        <f t="shared" si="20"/>
        <v>3191</v>
      </c>
      <c r="AK18" s="164" t="s">
        <v>19</v>
      </c>
      <c r="AL18" s="232" t="s">
        <v>19</v>
      </c>
      <c r="AM18" s="164" t="s">
        <v>19</v>
      </c>
      <c r="AN18" s="232" t="s">
        <v>19</v>
      </c>
      <c r="AO18" s="164" t="s">
        <v>19</v>
      </c>
      <c r="AP18" s="233" t="s">
        <v>19</v>
      </c>
      <c r="AQ18" s="232" t="s">
        <v>19</v>
      </c>
      <c r="AR18" s="156">
        <f t="shared" si="39"/>
        <v>13</v>
      </c>
      <c r="AS18" s="62">
        <v>36520</v>
      </c>
      <c r="AT18" s="156">
        <f t="shared" si="26"/>
        <v>13</v>
      </c>
      <c r="AU18" s="62">
        <v>39800</v>
      </c>
      <c r="AV18" s="156">
        <f t="shared" si="27"/>
        <v>11</v>
      </c>
      <c r="AW18" s="63">
        <f t="shared" si="28"/>
        <v>8.9813800657174152</v>
      </c>
      <c r="AX18" s="64">
        <f t="shared" si="29"/>
        <v>3280</v>
      </c>
      <c r="AY18" s="152" t="s">
        <v>19</v>
      </c>
      <c r="AZ18" s="242" t="s">
        <v>19</v>
      </c>
      <c r="BA18" s="152" t="s">
        <v>19</v>
      </c>
      <c r="BB18" s="242" t="s">
        <v>19</v>
      </c>
      <c r="BC18" s="152" t="s">
        <v>19</v>
      </c>
      <c r="BD18" s="243" t="s">
        <v>19</v>
      </c>
      <c r="BE18" s="244" t="s">
        <v>19</v>
      </c>
      <c r="BF18" s="1"/>
      <c r="BG18" s="1"/>
      <c r="BI18" s="235"/>
    </row>
    <row r="19" spans="1:71" ht="15.75" thickBot="1" x14ac:dyDescent="0.3">
      <c r="A19" s="7" t="s">
        <v>16</v>
      </c>
      <c r="B19" s="134">
        <f t="shared" si="35"/>
        <v>5</v>
      </c>
      <c r="C19" s="15">
        <v>44900</v>
      </c>
      <c r="D19" s="134">
        <f t="shared" si="0"/>
        <v>4</v>
      </c>
      <c r="E19" s="15">
        <v>48900</v>
      </c>
      <c r="F19" s="134">
        <f t="shared" si="1"/>
        <v>11</v>
      </c>
      <c r="G19" s="23">
        <f t="shared" si="36"/>
        <v>8.908685968819599</v>
      </c>
      <c r="H19" s="18">
        <f t="shared" si="37"/>
        <v>4000</v>
      </c>
      <c r="I19" s="138">
        <f t="shared" si="2"/>
        <v>2</v>
      </c>
      <c r="J19" s="26">
        <v>45400</v>
      </c>
      <c r="K19" s="138">
        <f t="shared" si="3"/>
        <v>3</v>
      </c>
      <c r="L19" s="26">
        <v>49500</v>
      </c>
      <c r="M19" s="138">
        <f t="shared" si="4"/>
        <v>8</v>
      </c>
      <c r="N19" s="31">
        <f t="shared" si="5"/>
        <v>9.0308370044052868</v>
      </c>
      <c r="O19" s="32">
        <f t="shared" si="6"/>
        <v>4100</v>
      </c>
      <c r="P19" s="144">
        <f t="shared" si="7"/>
        <v>4</v>
      </c>
      <c r="Q19" s="37">
        <v>42300</v>
      </c>
      <c r="R19" s="144">
        <f t="shared" si="8"/>
        <v>4</v>
      </c>
      <c r="S19" s="37">
        <v>46100</v>
      </c>
      <c r="T19" s="144">
        <f t="shared" si="9"/>
        <v>13</v>
      </c>
      <c r="U19" s="42">
        <f t="shared" si="10"/>
        <v>8.9834515366430256</v>
      </c>
      <c r="V19" s="43">
        <f t="shared" si="11"/>
        <v>3800</v>
      </c>
      <c r="W19" s="338">
        <f t="shared" si="38"/>
        <v>3</v>
      </c>
      <c r="X19" s="339">
        <v>39000</v>
      </c>
      <c r="Y19" s="340">
        <f t="shared" si="12"/>
        <v>3</v>
      </c>
      <c r="Z19" s="339">
        <v>42500</v>
      </c>
      <c r="AA19" s="338">
        <f t="shared" si="13"/>
        <v>10</v>
      </c>
      <c r="AB19" s="355">
        <f t="shared" si="14"/>
        <v>8.9743589743589745</v>
      </c>
      <c r="AC19" s="350">
        <f t="shared" si="15"/>
        <v>3500</v>
      </c>
      <c r="AD19" s="148">
        <f t="shared" si="16"/>
        <v>6</v>
      </c>
      <c r="AE19" s="124">
        <v>36400</v>
      </c>
      <c r="AF19" s="149">
        <f t="shared" si="17"/>
        <v>7</v>
      </c>
      <c r="AG19" s="124">
        <v>39700</v>
      </c>
      <c r="AH19" s="148">
        <f t="shared" si="18"/>
        <v>9</v>
      </c>
      <c r="AI19" s="118">
        <f t="shared" si="19"/>
        <v>9.0659340659340657</v>
      </c>
      <c r="AJ19" s="119">
        <f t="shared" si="20"/>
        <v>3300</v>
      </c>
      <c r="AK19" s="165">
        <f t="shared" ref="AK19" si="55">RANK(AL19,AL$6:AL$19)</f>
        <v>2</v>
      </c>
      <c r="AL19" s="52">
        <v>36600</v>
      </c>
      <c r="AM19" s="165">
        <f t="shared" ref="AM19" si="56">RANK(AN19,AN$6:AN$19)</f>
        <v>2</v>
      </c>
      <c r="AN19" s="52">
        <v>39900</v>
      </c>
      <c r="AO19" s="165">
        <f t="shared" ref="AO19" si="57">RANK(AP19,AP$6:AP$19)</f>
        <v>7</v>
      </c>
      <c r="AP19" s="53">
        <f t="shared" ref="AP19" si="58">100*(AN19-AL19)/AL19</f>
        <v>9.0163934426229506</v>
      </c>
      <c r="AQ19" s="54">
        <f t="shared" ref="AQ19" si="59">AN19-AL19</f>
        <v>3300</v>
      </c>
      <c r="AR19" s="157">
        <f t="shared" si="39"/>
        <v>5</v>
      </c>
      <c r="AS19" s="65">
        <v>40700</v>
      </c>
      <c r="AT19" s="157">
        <f t="shared" si="26"/>
        <v>5</v>
      </c>
      <c r="AU19" s="65">
        <v>44400</v>
      </c>
      <c r="AV19" s="157">
        <f t="shared" si="27"/>
        <v>4</v>
      </c>
      <c r="AW19" s="66">
        <f t="shared" si="28"/>
        <v>9.0909090909090917</v>
      </c>
      <c r="AX19" s="67">
        <f t="shared" si="29"/>
        <v>3700</v>
      </c>
      <c r="AY19" s="153">
        <f t="shared" ref="AY19:AY32" si="60">RANK(AZ19,AZ$6:AZ$19)</f>
        <v>5</v>
      </c>
      <c r="AZ19" s="78">
        <v>42400</v>
      </c>
      <c r="BA19" s="153">
        <f t="shared" ref="BA19:BA32" si="61">RANK(BB19,BB$6:BB$19)</f>
        <v>6</v>
      </c>
      <c r="BB19" s="78">
        <v>46200</v>
      </c>
      <c r="BC19" s="153">
        <f t="shared" ref="BC19:BC32" si="62">RANK(BD19,BD$6:BD$19)</f>
        <v>6</v>
      </c>
      <c r="BD19" s="79">
        <f t="shared" ref="BD19:BD32" si="63">100*(BB19-AZ19)/AZ19</f>
        <v>8.9622641509433958</v>
      </c>
      <c r="BE19" s="80">
        <f t="shared" ref="BE19:BE32" si="64">BB19-AZ19</f>
        <v>3800</v>
      </c>
      <c r="BF19" s="1"/>
      <c r="BG19" s="1"/>
      <c r="BI19" s="104"/>
    </row>
    <row r="20" spans="1:71" ht="15.75" thickBot="1" x14ac:dyDescent="0.3">
      <c r="A20" s="4" t="s">
        <v>18</v>
      </c>
      <c r="B20" s="19" t="s">
        <v>19</v>
      </c>
      <c r="C20" s="179">
        <f>AVERAGE(C6:C19)</f>
        <v>43128.928571428572</v>
      </c>
      <c r="D20" s="19" t="s">
        <v>19</v>
      </c>
      <c r="E20" s="179">
        <f>AVERAGE(E6:E19)</f>
        <v>47153.214285714283</v>
      </c>
      <c r="F20" s="10" t="s">
        <v>19</v>
      </c>
      <c r="G20" s="177">
        <f>AVERAGE(G6:G19)</f>
        <v>9.3225222235545129</v>
      </c>
      <c r="H20" s="20">
        <f>AVERAGE(H6:H19)</f>
        <v>4024.2857142857142</v>
      </c>
      <c r="I20" s="11" t="s">
        <v>19</v>
      </c>
      <c r="J20" s="180">
        <f>AVERAGE(J6:J19)</f>
        <v>42710.571428571428</v>
      </c>
      <c r="K20" s="33" t="s">
        <v>19</v>
      </c>
      <c r="L20" s="181">
        <f>AVERAGE(L6:L19)</f>
        <v>48167.923076923078</v>
      </c>
      <c r="M20" s="33" t="s">
        <v>19</v>
      </c>
      <c r="N20" s="182">
        <f>AVERAGE(N6:N19)</f>
        <v>12.484133193209708</v>
      </c>
      <c r="O20" s="34">
        <f>AVERAGE(O6:O19)</f>
        <v>5085.4615384615381</v>
      </c>
      <c r="P20" s="12" t="s">
        <v>19</v>
      </c>
      <c r="Q20" s="184">
        <f>AVERAGE(Q6:Q19)</f>
        <v>40045.264533667396</v>
      </c>
      <c r="R20" s="44" t="s">
        <v>19</v>
      </c>
      <c r="S20" s="184">
        <f>AVERAGE(S6:S19)</f>
        <v>43957.928571428572</v>
      </c>
      <c r="T20" s="44" t="s">
        <v>19</v>
      </c>
      <c r="U20" s="194">
        <f>AVERAGE(U6:U19)</f>
        <v>9.7582415380771881</v>
      </c>
      <c r="V20" s="45">
        <f>AVERAGE(V6:V19)</f>
        <v>3912.6640377611743</v>
      </c>
      <c r="W20" s="341" t="s">
        <v>19</v>
      </c>
      <c r="X20" s="342">
        <f>AVERAGE(X6:X19)</f>
        <v>37128.928571428572</v>
      </c>
      <c r="Y20" s="343" t="s">
        <v>19</v>
      </c>
      <c r="Z20" s="344">
        <f>AVERAGE(Z6:Z19)</f>
        <v>40513.214285714283</v>
      </c>
      <c r="AA20" s="341" t="s">
        <v>19</v>
      </c>
      <c r="AB20" s="356">
        <f>AVERAGE(AB6:AB19)</f>
        <v>9.1227680723760578</v>
      </c>
      <c r="AC20" s="351">
        <f>AVERAGE(AC6:AC19)</f>
        <v>3384.2857142857142</v>
      </c>
      <c r="AD20" s="112" t="s">
        <v>19</v>
      </c>
      <c r="AE20" s="185">
        <f>AVERAGE(AE6:AE19)</f>
        <v>35899.923076923078</v>
      </c>
      <c r="AF20" s="121" t="s">
        <v>19</v>
      </c>
      <c r="AG20" s="185">
        <f>AVERAGE(AG6:AG19)</f>
        <v>39990.692307692305</v>
      </c>
      <c r="AH20" s="121" t="s">
        <v>19</v>
      </c>
      <c r="AI20" s="195">
        <f>AVERAGE(AI6:AI19)</f>
        <v>11.380782649633064</v>
      </c>
      <c r="AJ20" s="120">
        <f>AVERAGE(AJ6:AJ19)</f>
        <v>4090.7692307692309</v>
      </c>
      <c r="AK20" s="55" t="s">
        <v>19</v>
      </c>
      <c r="AL20" s="188">
        <f>AVERAGE(AL6:AL19)</f>
        <v>34274.31538461538</v>
      </c>
      <c r="AM20" s="56" t="s">
        <v>19</v>
      </c>
      <c r="AN20" s="192">
        <f>AVERAGE(AN6:AN19)</f>
        <v>37383.846153846156</v>
      </c>
      <c r="AO20" s="56" t="s">
        <v>19</v>
      </c>
      <c r="AP20" s="199">
        <f>AVERAGE(AP6:AP19)</f>
        <v>9.1047680925820966</v>
      </c>
      <c r="AQ20" s="57">
        <f>AVERAGE(AQ6:AQ19)</f>
        <v>3109.5307692307688</v>
      </c>
      <c r="AR20" s="68" t="s">
        <v>19</v>
      </c>
      <c r="AS20" s="187">
        <f>AVERAGE(AS6:AS19)</f>
        <v>39710.928571428572</v>
      </c>
      <c r="AT20" s="70" t="s">
        <v>19</v>
      </c>
      <c r="AU20" s="191">
        <f>AVERAGE(AU6:AU19)</f>
        <v>43441</v>
      </c>
      <c r="AV20" s="70" t="s">
        <v>19</v>
      </c>
      <c r="AW20" s="197">
        <f>AVERAGE(AW6:AW19)</f>
        <v>9.4114356180827379</v>
      </c>
      <c r="AX20" s="71">
        <f>AVERAGE(AX6:AX19)</f>
        <v>3730.0714285714284</v>
      </c>
      <c r="AY20" s="81" t="s">
        <v>19</v>
      </c>
      <c r="AZ20" s="186">
        <f>AVERAGE(AZ6:AZ19)</f>
        <v>41892.333333333336</v>
      </c>
      <c r="BA20" s="82" t="s">
        <v>19</v>
      </c>
      <c r="BB20" s="190">
        <f>AVERAGE(BB6:BB19)</f>
        <v>46552</v>
      </c>
      <c r="BC20" s="82" t="s">
        <v>19</v>
      </c>
      <c r="BD20" s="196">
        <f>AVERAGE(BD6:BD19)</f>
        <v>9.4724117712668452</v>
      </c>
      <c r="BE20" s="83">
        <f>AVERAGE(BE6:BE19)</f>
        <v>4027.2857142857142</v>
      </c>
      <c r="BF20" s="9"/>
      <c r="BG20" s="8"/>
      <c r="BI20" s="229"/>
    </row>
    <row r="21" spans="1:71" s="175" customFormat="1" ht="60.75" customHeight="1" x14ac:dyDescent="0.25">
      <c r="A21" s="171"/>
      <c r="B21" s="172"/>
      <c r="C21" s="173"/>
      <c r="D21" s="172"/>
      <c r="E21" s="173"/>
      <c r="F21" s="173"/>
      <c r="G21" s="173"/>
      <c r="H21" s="173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4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</row>
    <row r="22" spans="1:71" s="175" customFormat="1" ht="18" customHeight="1" x14ac:dyDescent="0.35">
      <c r="A22" s="130" t="s">
        <v>21</v>
      </c>
      <c r="B22" s="131" t="s">
        <v>35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71"/>
      <c r="O22" s="171"/>
      <c r="P22" s="183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E22" s="171"/>
      <c r="AF22" s="171"/>
      <c r="AG22" s="171"/>
      <c r="AH22" s="171"/>
      <c r="AI22" s="171"/>
      <c r="AJ22" s="171"/>
      <c r="AK22" s="183"/>
      <c r="AL22" s="171"/>
      <c r="AM22" s="171"/>
      <c r="AN22" s="171"/>
      <c r="AO22" s="171"/>
      <c r="AP22" s="171"/>
      <c r="AQ22" s="171"/>
      <c r="AR22" s="171"/>
      <c r="AS22" s="176"/>
      <c r="AT22" s="171"/>
      <c r="AU22" s="171"/>
      <c r="AV22" s="171"/>
      <c r="AW22" s="171"/>
      <c r="AX22" s="171"/>
      <c r="AY22" s="183"/>
      <c r="AZ22" s="176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</row>
    <row r="23" spans="1:71" s="248" customFormat="1" ht="18" customHeight="1" thickBot="1" x14ac:dyDescent="0.3">
      <c r="A23" s="249"/>
      <c r="C23" s="249"/>
      <c r="E23" s="249"/>
      <c r="H23" s="249"/>
      <c r="J23" s="249"/>
      <c r="K23" s="250"/>
      <c r="L23" s="249"/>
      <c r="M23" s="251"/>
      <c r="N23" s="251"/>
      <c r="O23" s="251"/>
      <c r="P23" s="246"/>
      <c r="Q23" s="247"/>
      <c r="R23" s="246"/>
      <c r="S23" s="247"/>
      <c r="T23" s="246"/>
      <c r="U23" s="247"/>
      <c r="V23" s="247"/>
      <c r="W23" s="247"/>
      <c r="X23" s="247"/>
      <c r="Y23" s="247"/>
      <c r="Z23" s="247"/>
      <c r="AA23" s="247"/>
      <c r="AB23" s="247"/>
      <c r="AC23" s="247"/>
      <c r="AD23" s="246"/>
      <c r="AE23" s="247"/>
      <c r="AF23" s="246"/>
      <c r="AG23" s="247"/>
      <c r="AH23" s="246"/>
      <c r="AI23" s="247"/>
      <c r="AJ23" s="247"/>
      <c r="AK23" s="246"/>
      <c r="AL23" s="247"/>
      <c r="AM23" s="246"/>
      <c r="AN23" s="247"/>
      <c r="AO23" s="246"/>
      <c r="AP23" s="247"/>
      <c r="AQ23" s="247"/>
      <c r="AR23" s="246"/>
      <c r="AS23" s="247"/>
      <c r="AT23" s="246"/>
      <c r="AU23" s="247"/>
      <c r="AV23" s="246"/>
      <c r="AW23" s="247"/>
      <c r="AX23" s="247"/>
      <c r="AY23" s="246"/>
      <c r="AZ23" s="247"/>
      <c r="BA23" s="246"/>
      <c r="BB23" s="247"/>
      <c r="BC23" s="246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</row>
    <row r="24" spans="1:71" ht="47.25" customHeight="1" thickBot="1" x14ac:dyDescent="0.3">
      <c r="A24" s="129"/>
      <c r="B24" s="310" t="s">
        <v>28</v>
      </c>
      <c r="C24" s="311"/>
      <c r="D24" s="311"/>
      <c r="E24" s="311"/>
      <c r="F24" s="311"/>
      <c r="G24" s="311"/>
      <c r="H24" s="311"/>
      <c r="I24" s="312" t="s">
        <v>33</v>
      </c>
      <c r="J24" s="313"/>
      <c r="K24" s="313"/>
      <c r="L24" s="313"/>
      <c r="M24" s="313"/>
      <c r="N24" s="313"/>
      <c r="O24" s="314"/>
      <c r="P24" s="301" t="s">
        <v>32</v>
      </c>
      <c r="Q24" s="302"/>
      <c r="R24" s="302"/>
      <c r="S24" s="302"/>
      <c r="T24" s="302"/>
      <c r="U24" s="302"/>
      <c r="V24" s="303"/>
      <c r="W24" s="327" t="s">
        <v>25</v>
      </c>
      <c r="X24" s="328"/>
      <c r="Y24" s="328"/>
      <c r="Z24" s="328"/>
      <c r="AA24" s="328"/>
      <c r="AB24" s="328"/>
      <c r="AC24" s="329"/>
      <c r="AD24" s="307" t="s">
        <v>31</v>
      </c>
      <c r="AE24" s="308"/>
      <c r="AF24" s="308"/>
      <c r="AG24" s="308"/>
      <c r="AH24" s="308"/>
      <c r="AI24" s="308"/>
      <c r="AJ24" s="309"/>
      <c r="AK24" s="279" t="s">
        <v>27</v>
      </c>
      <c r="AL24" s="280"/>
      <c r="AM24" s="280"/>
      <c r="AN24" s="280"/>
      <c r="AO24" s="280"/>
      <c r="AP24" s="280"/>
      <c r="AQ24" s="281"/>
      <c r="AR24" s="285" t="s">
        <v>29</v>
      </c>
      <c r="AS24" s="286"/>
      <c r="AT24" s="286"/>
      <c r="AU24" s="286"/>
      <c r="AV24" s="286"/>
      <c r="AW24" s="286"/>
      <c r="AX24" s="287"/>
      <c r="AY24" s="282" t="s">
        <v>30</v>
      </c>
      <c r="AZ24" s="283"/>
      <c r="BA24" s="283"/>
      <c r="BB24" s="283"/>
      <c r="BC24" s="283"/>
      <c r="BD24" s="283"/>
      <c r="BE24" s="284"/>
      <c r="BF24" s="263" t="s">
        <v>0</v>
      </c>
      <c r="BG24" s="264"/>
      <c r="BH24" s="264"/>
      <c r="BI24" s="264"/>
      <c r="BJ24" s="264"/>
      <c r="BK24" s="264"/>
      <c r="BL24" s="265"/>
      <c r="BM24" s="252" t="s">
        <v>26</v>
      </c>
      <c r="BN24" s="253"/>
      <c r="BO24" s="253"/>
      <c r="BP24" s="253"/>
      <c r="BQ24" s="253"/>
      <c r="BR24" s="253"/>
      <c r="BS24" s="254"/>
    </row>
    <row r="25" spans="1:71" ht="15.75" thickBot="1" x14ac:dyDescent="0.3">
      <c r="A25" s="323" t="s">
        <v>22</v>
      </c>
      <c r="B25" s="325">
        <f>List2!$A$1</f>
        <v>2020</v>
      </c>
      <c r="C25" s="326"/>
      <c r="D25" s="318">
        <f>List2!$C$1</f>
        <v>2021</v>
      </c>
      <c r="E25" s="319"/>
      <c r="F25" s="320" t="str">
        <f>List2!$E$1</f>
        <v>změna 2021 proti 2020</v>
      </c>
      <c r="G25" s="321"/>
      <c r="H25" s="322"/>
      <c r="I25" s="296">
        <f>List2!$A$1</f>
        <v>2020</v>
      </c>
      <c r="J25" s="297"/>
      <c r="K25" s="296">
        <f>List2!$C$1</f>
        <v>2021</v>
      </c>
      <c r="L25" s="297"/>
      <c r="M25" s="298" t="str">
        <f>List2!$E$1</f>
        <v>změna 2021 proti 2020</v>
      </c>
      <c r="N25" s="299"/>
      <c r="O25" s="300"/>
      <c r="P25" s="294">
        <f>List2!$A$1</f>
        <v>2020</v>
      </c>
      <c r="Q25" s="295"/>
      <c r="R25" s="294">
        <f>List2!$C$1</f>
        <v>2021</v>
      </c>
      <c r="S25" s="295"/>
      <c r="T25" s="304" t="str">
        <f>List2!$E$1</f>
        <v>změna 2021 proti 2020</v>
      </c>
      <c r="U25" s="305"/>
      <c r="V25" s="306"/>
      <c r="W25" s="330">
        <f>List2!$A$1</f>
        <v>2020</v>
      </c>
      <c r="X25" s="331"/>
      <c r="Y25" s="330">
        <f>List2!$C$1</f>
        <v>2021</v>
      </c>
      <c r="Z25" s="331"/>
      <c r="AA25" s="345" t="str">
        <f>List2!$E$1</f>
        <v>změna 2021 proti 2020</v>
      </c>
      <c r="AB25" s="346"/>
      <c r="AC25" s="347"/>
      <c r="AD25" s="292">
        <f>List2!$A$1</f>
        <v>2020</v>
      </c>
      <c r="AE25" s="293"/>
      <c r="AF25" s="292">
        <f>List2!$C$1</f>
        <v>2021</v>
      </c>
      <c r="AG25" s="293"/>
      <c r="AH25" s="315" t="str">
        <f>List2!$E$1</f>
        <v>změna 2021 proti 2020</v>
      </c>
      <c r="AI25" s="316"/>
      <c r="AJ25" s="317"/>
      <c r="AK25" s="274">
        <f>List2!$A$1</f>
        <v>2020</v>
      </c>
      <c r="AL25" s="275"/>
      <c r="AM25" s="274">
        <f>List2!$C$1</f>
        <v>2021</v>
      </c>
      <c r="AN25" s="275"/>
      <c r="AO25" s="271" t="str">
        <f>List2!$E$1</f>
        <v>změna 2021 proti 2020</v>
      </c>
      <c r="AP25" s="272"/>
      <c r="AQ25" s="273"/>
      <c r="AR25" s="288">
        <f>List2!$A$1</f>
        <v>2020</v>
      </c>
      <c r="AS25" s="289"/>
      <c r="AT25" s="288">
        <f>List2!$C$1</f>
        <v>2021</v>
      </c>
      <c r="AU25" s="289"/>
      <c r="AV25" s="276" t="str">
        <f>List2!$E$1</f>
        <v>změna 2021 proti 2020</v>
      </c>
      <c r="AW25" s="277"/>
      <c r="AX25" s="278"/>
      <c r="AY25" s="290">
        <f>List2!$A$1</f>
        <v>2020</v>
      </c>
      <c r="AZ25" s="291"/>
      <c r="BA25" s="290">
        <f>List2!$C$1</f>
        <v>2021</v>
      </c>
      <c r="BB25" s="291"/>
      <c r="BC25" s="260" t="str">
        <f>List2!$E$1</f>
        <v>změna 2021 proti 2020</v>
      </c>
      <c r="BD25" s="261"/>
      <c r="BE25" s="262"/>
      <c r="BF25" s="266">
        <f>List2!$A$1</f>
        <v>2020</v>
      </c>
      <c r="BG25" s="267"/>
      <c r="BH25" s="266">
        <f>List2!$C$1</f>
        <v>2021</v>
      </c>
      <c r="BI25" s="267"/>
      <c r="BJ25" s="268" t="str">
        <f>List2!$E$1</f>
        <v>změna 2021 proti 2020</v>
      </c>
      <c r="BK25" s="269"/>
      <c r="BL25" s="270"/>
      <c r="BM25" s="255">
        <f>List2!$A$1</f>
        <v>2020</v>
      </c>
      <c r="BN25" s="256"/>
      <c r="BO25" s="255">
        <f>List2!$C$1</f>
        <v>2021</v>
      </c>
      <c r="BP25" s="256"/>
      <c r="BQ25" s="257" t="str">
        <f>List2!$E$1</f>
        <v>změna 2021 proti 2020</v>
      </c>
      <c r="BR25" s="258"/>
      <c r="BS25" s="259"/>
    </row>
    <row r="26" spans="1:71" ht="15.75" thickBot="1" x14ac:dyDescent="0.3">
      <c r="A26" s="324"/>
      <c r="B26" s="201" t="s">
        <v>1</v>
      </c>
      <c r="C26" s="202" t="s">
        <v>2</v>
      </c>
      <c r="D26" s="201" t="s">
        <v>1</v>
      </c>
      <c r="E26" s="202" t="s">
        <v>2</v>
      </c>
      <c r="F26" s="201" t="s">
        <v>1</v>
      </c>
      <c r="G26" s="203" t="s">
        <v>3</v>
      </c>
      <c r="H26" s="202" t="s">
        <v>2</v>
      </c>
      <c r="I26" s="204" t="s">
        <v>1</v>
      </c>
      <c r="J26" s="205" t="s">
        <v>2</v>
      </c>
      <c r="K26" s="204" t="s">
        <v>1</v>
      </c>
      <c r="L26" s="205" t="s">
        <v>2</v>
      </c>
      <c r="M26" s="204" t="s">
        <v>1</v>
      </c>
      <c r="N26" s="206" t="s">
        <v>3</v>
      </c>
      <c r="O26" s="205" t="s">
        <v>2</v>
      </c>
      <c r="P26" s="207" t="s">
        <v>1</v>
      </c>
      <c r="Q26" s="208" t="s">
        <v>2</v>
      </c>
      <c r="R26" s="207" t="s">
        <v>1</v>
      </c>
      <c r="S26" s="208" t="s">
        <v>2</v>
      </c>
      <c r="T26" s="207" t="s">
        <v>1</v>
      </c>
      <c r="U26" s="209" t="s">
        <v>3</v>
      </c>
      <c r="V26" s="208" t="s">
        <v>2</v>
      </c>
      <c r="W26" s="332" t="s">
        <v>1</v>
      </c>
      <c r="X26" s="333" t="s">
        <v>2</v>
      </c>
      <c r="Y26" s="332" t="s">
        <v>1</v>
      </c>
      <c r="Z26" s="333" t="s">
        <v>2</v>
      </c>
      <c r="AA26" s="332" t="s">
        <v>1</v>
      </c>
      <c r="AB26" s="352" t="s">
        <v>3</v>
      </c>
      <c r="AC26" s="333" t="s">
        <v>2</v>
      </c>
      <c r="AD26" s="210" t="s">
        <v>1</v>
      </c>
      <c r="AE26" s="211" t="s">
        <v>2</v>
      </c>
      <c r="AF26" s="210" t="s">
        <v>1</v>
      </c>
      <c r="AG26" s="211" t="s">
        <v>2</v>
      </c>
      <c r="AH26" s="210" t="s">
        <v>1</v>
      </c>
      <c r="AI26" s="212" t="s">
        <v>3</v>
      </c>
      <c r="AJ26" s="211" t="s">
        <v>2</v>
      </c>
      <c r="AK26" s="222" t="s">
        <v>1</v>
      </c>
      <c r="AL26" s="223" t="s">
        <v>2</v>
      </c>
      <c r="AM26" s="222" t="s">
        <v>1</v>
      </c>
      <c r="AN26" s="223" t="s">
        <v>2</v>
      </c>
      <c r="AO26" s="222" t="s">
        <v>1</v>
      </c>
      <c r="AP26" s="224" t="s">
        <v>3</v>
      </c>
      <c r="AQ26" s="223" t="s">
        <v>2</v>
      </c>
      <c r="AR26" s="216" t="s">
        <v>1</v>
      </c>
      <c r="AS26" s="217" t="s">
        <v>2</v>
      </c>
      <c r="AT26" s="216" t="s">
        <v>1</v>
      </c>
      <c r="AU26" s="217" t="s">
        <v>2</v>
      </c>
      <c r="AV26" s="216" t="s">
        <v>1</v>
      </c>
      <c r="AW26" s="218" t="s">
        <v>3</v>
      </c>
      <c r="AX26" s="217" t="s">
        <v>2</v>
      </c>
      <c r="AY26" s="213" t="s">
        <v>1</v>
      </c>
      <c r="AZ26" s="214" t="s">
        <v>2</v>
      </c>
      <c r="BA26" s="213" t="s">
        <v>1</v>
      </c>
      <c r="BB26" s="214" t="s">
        <v>2</v>
      </c>
      <c r="BC26" s="213" t="s">
        <v>1</v>
      </c>
      <c r="BD26" s="215" t="s">
        <v>3</v>
      </c>
      <c r="BE26" s="214" t="s">
        <v>2</v>
      </c>
      <c r="BF26" s="219" t="s">
        <v>1</v>
      </c>
      <c r="BG26" s="220" t="s">
        <v>2</v>
      </c>
      <c r="BH26" s="219" t="s">
        <v>1</v>
      </c>
      <c r="BI26" s="220" t="s">
        <v>2</v>
      </c>
      <c r="BJ26" s="219" t="s">
        <v>1</v>
      </c>
      <c r="BK26" s="221" t="s">
        <v>3</v>
      </c>
      <c r="BL26" s="220" t="s">
        <v>2</v>
      </c>
      <c r="BM26" s="225" t="s">
        <v>1</v>
      </c>
      <c r="BN26" s="226" t="s">
        <v>2</v>
      </c>
      <c r="BO26" s="225" t="s">
        <v>1</v>
      </c>
      <c r="BP26" s="226" t="s">
        <v>2</v>
      </c>
      <c r="BQ26" s="225" t="s">
        <v>1</v>
      </c>
      <c r="BR26" s="227" t="s">
        <v>3</v>
      </c>
      <c r="BS26" s="226" t="s">
        <v>2</v>
      </c>
    </row>
    <row r="27" spans="1:71" x14ac:dyDescent="0.25">
      <c r="A27" s="2" t="s">
        <v>4</v>
      </c>
      <c r="B27" s="132">
        <f>RANK(C27,C$27:C$40)</f>
        <v>5</v>
      </c>
      <c r="C27" s="13">
        <v>30878</v>
      </c>
      <c r="D27" s="132">
        <f>RANK(E27,E$27:E$40)</f>
        <v>4</v>
      </c>
      <c r="E27" s="13">
        <v>32710</v>
      </c>
      <c r="F27" s="135">
        <f t="shared" ref="F27:F40" si="65">RANK(G27,G$27:G$40)</f>
        <v>4</v>
      </c>
      <c r="G27" s="21">
        <f>100*(E27-C27)/C27</f>
        <v>5.9330267504372047</v>
      </c>
      <c r="H27" s="16">
        <f t="shared" ref="H27" si="66">E27-C27</f>
        <v>1832</v>
      </c>
      <c r="I27" s="136">
        <f t="shared" ref="I27:I40" si="67">RANK(J27,J$27:J$40)</f>
        <v>4</v>
      </c>
      <c r="J27" s="24">
        <v>31875</v>
      </c>
      <c r="K27" s="136">
        <f t="shared" ref="K27:K40" si="68">RANK(L27,L$27:L$40)</f>
        <v>4</v>
      </c>
      <c r="L27" s="24">
        <v>33250</v>
      </c>
      <c r="M27" s="139">
        <f t="shared" ref="M27:M40" si="69">RANK(N27,N$27:N$40)</f>
        <v>8</v>
      </c>
      <c r="N27" s="27">
        <f t="shared" ref="N27:N40" si="70">100*(L27-J27)/J27</f>
        <v>4.3137254901960782</v>
      </c>
      <c r="O27" s="28">
        <f t="shared" ref="O27:O40" si="71">L27-J27</f>
        <v>1375</v>
      </c>
      <c r="P27" s="142">
        <f t="shared" ref="P27:P40" si="72">RANK(Q27,Q$27:Q$40)</f>
        <v>5</v>
      </c>
      <c r="Q27" s="35">
        <v>27801</v>
      </c>
      <c r="R27" s="142">
        <f t="shared" ref="R27:R40" si="73">RANK(S27,S$27:S$40)</f>
        <v>6</v>
      </c>
      <c r="S27" s="35">
        <v>29000</v>
      </c>
      <c r="T27" s="145">
        <f t="shared" ref="T27:T40" si="74">RANK(U27,U$27:U$40)</f>
        <v>8</v>
      </c>
      <c r="U27" s="38">
        <f t="shared" ref="U27:U40" si="75">100*(S27-Q27)/Q27</f>
        <v>4.3127945037948274</v>
      </c>
      <c r="V27" s="39">
        <f t="shared" ref="V27:V40" si="76">S27-Q27</f>
        <v>1199</v>
      </c>
      <c r="W27" s="334">
        <f>RANK(X27,X$27:X$40)</f>
        <v>3</v>
      </c>
      <c r="X27" s="335">
        <v>23508</v>
      </c>
      <c r="Y27" s="336">
        <f t="shared" ref="Y27:Y40" si="77">RANK(Z27,Z$27:Z$40)</f>
        <v>3</v>
      </c>
      <c r="Z27" s="335">
        <v>24750</v>
      </c>
      <c r="AA27" s="334">
        <f t="shared" ref="AA27:AA40" si="78">RANK(AB27,AB$27:AB$40)</f>
        <v>7</v>
      </c>
      <c r="AB27" s="353">
        <f t="shared" ref="AB27:AB40" si="79">100*(Z27-X27)/X27</f>
        <v>5.283307810107198</v>
      </c>
      <c r="AC27" s="348">
        <f>Z27-X27</f>
        <v>1242</v>
      </c>
      <c r="AD27" s="146">
        <f t="shared" ref="AD27:AD40" si="80">RANK(AE27,AE$27:AE$40)</f>
        <v>3</v>
      </c>
      <c r="AE27" s="122">
        <v>24026</v>
      </c>
      <c r="AF27" s="146">
        <f t="shared" ref="AF27:AF40" si="81">RANK(AG27,AG$27:AG$40)</f>
        <v>4</v>
      </c>
      <c r="AG27" s="122">
        <v>25060</v>
      </c>
      <c r="AH27" s="150">
        <f t="shared" ref="AH27:AH40" si="82">RANK(AI27,AI$27:AI$40)</f>
        <v>8</v>
      </c>
      <c r="AI27" s="114">
        <f t="shared" ref="AI27:AI40" si="83">100*(AG27-AE27)/AE27</f>
        <v>4.303671023058353</v>
      </c>
      <c r="AJ27" s="115">
        <f t="shared" ref="AJ27:AJ40" si="84">AG27-AE27</f>
        <v>1034</v>
      </c>
      <c r="AK27" s="163">
        <f>RANK(AL27,AL$27:AL$40)</f>
        <v>5</v>
      </c>
      <c r="AL27" s="46">
        <v>19500</v>
      </c>
      <c r="AM27" s="163">
        <f t="shared" ref="AM27" si="85">RANK(AN27,AN$27:AN$40)</f>
        <v>7</v>
      </c>
      <c r="AN27" s="46">
        <v>20430</v>
      </c>
      <c r="AO27" s="169">
        <f>RANK(AP27,AP$27:AP$40)</f>
        <v>6</v>
      </c>
      <c r="AP27" s="47">
        <f t="shared" ref="AP27" si="86">100*(AN27-AL27)/AL27</f>
        <v>4.7692307692307692</v>
      </c>
      <c r="AQ27" s="48">
        <f t="shared" ref="AQ27" si="87">AN27-AL27</f>
        <v>930</v>
      </c>
      <c r="AR27" s="155">
        <f>RANK(AS27,AS$27:AS$40)</f>
        <v>4</v>
      </c>
      <c r="AS27" s="59">
        <v>27110</v>
      </c>
      <c r="AT27" s="155">
        <f t="shared" ref="AT27:AT40" si="88">RANK(AU27,AU$27:AU$40)</f>
        <v>4</v>
      </c>
      <c r="AU27" s="59">
        <v>28280</v>
      </c>
      <c r="AV27" s="158">
        <f t="shared" ref="AV27:AV40" si="89">RANK(AW27,AW$27:AW$40)</f>
        <v>5</v>
      </c>
      <c r="AW27" s="60">
        <f t="shared" ref="AW27:AW40" si="90">100*(AU27-AS27)/AS27</f>
        <v>4.3157506455182588</v>
      </c>
      <c r="AX27" s="61">
        <f t="shared" ref="AX27:AX40" si="91">AU27-AS27</f>
        <v>1170</v>
      </c>
      <c r="AY27" s="151">
        <f t="shared" ref="AY27:AY40" si="92">RANK(AZ27,AZ$27:AZ$40)</f>
        <v>3</v>
      </c>
      <c r="AZ27" s="72">
        <v>21374</v>
      </c>
      <c r="BA27" s="151">
        <f t="shared" ref="BA27:BA40" si="93">RANK(BB27,BB$27:BB$40)</f>
        <v>5</v>
      </c>
      <c r="BB27" s="72">
        <v>22300</v>
      </c>
      <c r="BC27" s="154">
        <f t="shared" ref="BC27:BC40" si="94">RANK(BD27,BD$27:BD$40)</f>
        <v>3</v>
      </c>
      <c r="BD27" s="73">
        <f t="shared" ref="BD27:BD40" si="95">100*(BB27-AZ27)/AZ27</f>
        <v>4.332366426499485</v>
      </c>
      <c r="BE27" s="74">
        <f t="shared" ref="BE27:BE40" si="96">BB27-AZ27</f>
        <v>926</v>
      </c>
      <c r="BF27" s="159">
        <f>RANK(BG27,BG$27:BG$40)</f>
        <v>8</v>
      </c>
      <c r="BG27" s="106">
        <v>19500</v>
      </c>
      <c r="BH27" s="159">
        <f>RANK(BI27,BI$27:BI$40)</f>
        <v>8</v>
      </c>
      <c r="BI27" s="106">
        <v>20430</v>
      </c>
      <c r="BJ27" s="162">
        <f t="shared" ref="BJ27" si="97">RANK(BK27,BK$27:BK$40)</f>
        <v>5</v>
      </c>
      <c r="BK27" s="84">
        <f t="shared" ref="BK27" si="98">100*(BI27-BG27)/BG27</f>
        <v>4.7692307692307692</v>
      </c>
      <c r="BL27" s="110">
        <f>BI27-BG27</f>
        <v>930</v>
      </c>
      <c r="BM27" s="166">
        <f t="shared" ref="BM27:BM40" si="99">RANK(BN27,BN$27:BN$40)</f>
        <v>9</v>
      </c>
      <c r="BN27" s="94">
        <v>21700</v>
      </c>
      <c r="BO27" s="166">
        <f t="shared" ref="BO27:BO40" si="100">RANK(BP27,BP$27:BP$40)</f>
        <v>10</v>
      </c>
      <c r="BP27" s="94">
        <v>22850</v>
      </c>
      <c r="BQ27" s="170">
        <f t="shared" ref="BQ27:BQ40" si="101">RANK(BR27,BR$27:BR$40)</f>
        <v>7</v>
      </c>
      <c r="BR27" s="91">
        <f t="shared" ref="BR27:BR40" si="102">100*(BP27-BN27)/BN27</f>
        <v>5.2995391705069128</v>
      </c>
      <c r="BS27" s="95">
        <f t="shared" ref="BS27:BS40" si="103">BP27-BN27</f>
        <v>1150</v>
      </c>
    </row>
    <row r="28" spans="1:71" x14ac:dyDescent="0.25">
      <c r="A28" s="3" t="s">
        <v>5</v>
      </c>
      <c r="B28" s="133">
        <f t="shared" ref="B28:B40" si="104">RANK(C28,C$27:C$40)</f>
        <v>8</v>
      </c>
      <c r="C28" s="14">
        <v>26809</v>
      </c>
      <c r="D28" s="133">
        <f t="shared" ref="D28:D40" si="105">RANK(E28,E$27:E$40)</f>
        <v>10</v>
      </c>
      <c r="E28" s="14">
        <v>28133</v>
      </c>
      <c r="F28" s="133">
        <f t="shared" si="65"/>
        <v>8</v>
      </c>
      <c r="G28" s="22">
        <f t="shared" ref="G28:G40" si="106">100*(E28-C28)/C28</f>
        <v>4.9386400089522171</v>
      </c>
      <c r="H28" s="17">
        <f t="shared" ref="H28:H40" si="107">E28-C28</f>
        <v>1324</v>
      </c>
      <c r="I28" s="137" t="s">
        <v>19</v>
      </c>
      <c r="J28" s="236" t="s">
        <v>19</v>
      </c>
      <c r="K28" s="137" t="s">
        <v>19</v>
      </c>
      <c r="L28" s="236" t="s">
        <v>19</v>
      </c>
      <c r="M28" s="137" t="s">
        <v>19</v>
      </c>
      <c r="N28" s="237" t="s">
        <v>19</v>
      </c>
      <c r="O28" s="238" t="s">
        <v>19</v>
      </c>
      <c r="P28" s="143">
        <f t="shared" si="72"/>
        <v>3</v>
      </c>
      <c r="Q28" s="36">
        <v>28397.14609555879</v>
      </c>
      <c r="R28" s="143">
        <f t="shared" si="73"/>
        <v>5</v>
      </c>
      <c r="S28" s="36">
        <v>29167</v>
      </c>
      <c r="T28" s="143">
        <f t="shared" si="74"/>
        <v>14</v>
      </c>
      <c r="U28" s="40">
        <f t="shared" si="75"/>
        <v>2.711025614512764</v>
      </c>
      <c r="V28" s="41">
        <f t="shared" si="76"/>
        <v>769.85390444121003</v>
      </c>
      <c r="W28" s="334">
        <f t="shared" ref="W28:W40" si="108">RANK(X28,X$27:X$40)</f>
        <v>9</v>
      </c>
      <c r="X28" s="337">
        <v>21213</v>
      </c>
      <c r="Y28" s="334">
        <f t="shared" si="77"/>
        <v>8</v>
      </c>
      <c r="Z28" s="337">
        <v>22356</v>
      </c>
      <c r="AA28" s="334">
        <f t="shared" si="78"/>
        <v>6</v>
      </c>
      <c r="AB28" s="354">
        <f t="shared" si="79"/>
        <v>5.3882053457785322</v>
      </c>
      <c r="AC28" s="349">
        <f t="shared" ref="AC28:AC40" si="109">Z28-X28</f>
        <v>1143</v>
      </c>
      <c r="AD28" s="147">
        <f t="shared" si="80"/>
        <v>2</v>
      </c>
      <c r="AE28" s="123">
        <v>24667</v>
      </c>
      <c r="AF28" s="147">
        <f t="shared" si="81"/>
        <v>3</v>
      </c>
      <c r="AG28" s="123">
        <v>25226</v>
      </c>
      <c r="AH28" s="147">
        <f t="shared" si="82"/>
        <v>12</v>
      </c>
      <c r="AI28" s="116">
        <f t="shared" si="83"/>
        <v>2.2661855920865932</v>
      </c>
      <c r="AJ28" s="117">
        <f t="shared" si="84"/>
        <v>559</v>
      </c>
      <c r="AK28" s="164" t="s">
        <v>19</v>
      </c>
      <c r="AL28" s="232" t="s">
        <v>19</v>
      </c>
      <c r="AM28" s="164" t="s">
        <v>19</v>
      </c>
      <c r="AN28" s="232" t="s">
        <v>19</v>
      </c>
      <c r="AO28" s="164" t="s">
        <v>19</v>
      </c>
      <c r="AP28" s="233" t="s">
        <v>19</v>
      </c>
      <c r="AQ28" s="234" t="s">
        <v>19</v>
      </c>
      <c r="AR28" s="156">
        <f t="shared" ref="AR28:AR40" si="110">RANK(AS28,AS$27:AS$40)</f>
        <v>3</v>
      </c>
      <c r="AS28" s="126">
        <v>27645</v>
      </c>
      <c r="AT28" s="156">
        <f>RANK(AU28,AU$27:AU$40)</f>
        <v>3</v>
      </c>
      <c r="AU28" s="228">
        <v>28645</v>
      </c>
      <c r="AV28" s="156">
        <f t="shared" si="89"/>
        <v>13</v>
      </c>
      <c r="AW28" s="127">
        <f t="shared" si="90"/>
        <v>3.6172906493036714</v>
      </c>
      <c r="AX28" s="128">
        <f t="shared" si="91"/>
        <v>1000</v>
      </c>
      <c r="AY28" s="152" t="s">
        <v>19</v>
      </c>
      <c r="AZ28" s="242" t="s">
        <v>19</v>
      </c>
      <c r="BA28" s="152" t="s">
        <v>19</v>
      </c>
      <c r="BB28" s="242" t="s">
        <v>19</v>
      </c>
      <c r="BC28" s="152" t="s">
        <v>19</v>
      </c>
      <c r="BD28" s="243" t="s">
        <v>19</v>
      </c>
      <c r="BE28" s="244" t="s">
        <v>19</v>
      </c>
      <c r="BF28" s="160">
        <f t="shared" ref="BF28:BF40" si="111">RANK(BG28,BG$27:BG$40)</f>
        <v>6</v>
      </c>
      <c r="BG28" s="107">
        <v>19961</v>
      </c>
      <c r="BH28" s="160">
        <f t="shared" ref="BH28:BH40" si="112">RANK(BI28,BI$27:BI$40)</f>
        <v>7</v>
      </c>
      <c r="BI28" s="107">
        <v>20843</v>
      </c>
      <c r="BJ28" s="160">
        <f t="shared" ref="BJ28:BJ40" si="113">RANK(BK28,BK$27:BK$40)</f>
        <v>6</v>
      </c>
      <c r="BK28" s="85">
        <f t="shared" ref="BK28:BK40" si="114">100*(BI28-BG28)/BG28</f>
        <v>4.4186163017884876</v>
      </c>
      <c r="BL28" s="109">
        <f t="shared" ref="BL28:BL40" si="115">BI28-BG28</f>
        <v>882</v>
      </c>
      <c r="BM28" s="167">
        <f t="shared" si="99"/>
        <v>2</v>
      </c>
      <c r="BN28" s="96">
        <v>23420</v>
      </c>
      <c r="BO28" s="167">
        <f t="shared" si="100"/>
        <v>4</v>
      </c>
      <c r="BP28" s="96">
        <v>24254</v>
      </c>
      <c r="BQ28" s="167">
        <f t="shared" si="101"/>
        <v>14</v>
      </c>
      <c r="BR28" s="92">
        <f t="shared" si="102"/>
        <v>3.5610589239965842</v>
      </c>
      <c r="BS28" s="97">
        <f t="shared" si="103"/>
        <v>834</v>
      </c>
    </row>
    <row r="29" spans="1:71" x14ac:dyDescent="0.25">
      <c r="A29" s="3" t="s">
        <v>6</v>
      </c>
      <c r="B29" s="133">
        <f t="shared" si="104"/>
        <v>13</v>
      </c>
      <c r="C29" s="14">
        <v>24868</v>
      </c>
      <c r="D29" s="133">
        <f t="shared" si="105"/>
        <v>14</v>
      </c>
      <c r="E29" s="14">
        <v>25863</v>
      </c>
      <c r="F29" s="133">
        <f t="shared" si="65"/>
        <v>11</v>
      </c>
      <c r="G29" s="22">
        <f t="shared" si="106"/>
        <v>4.0011259449895444</v>
      </c>
      <c r="H29" s="17">
        <f t="shared" si="107"/>
        <v>995</v>
      </c>
      <c r="I29" s="137">
        <f t="shared" si="67"/>
        <v>7</v>
      </c>
      <c r="J29" s="25">
        <v>26127</v>
      </c>
      <c r="K29" s="137">
        <f t="shared" si="68"/>
        <v>10</v>
      </c>
      <c r="L29" s="25">
        <v>27173</v>
      </c>
      <c r="M29" s="137">
        <f t="shared" si="69"/>
        <v>9</v>
      </c>
      <c r="N29" s="29">
        <f t="shared" si="70"/>
        <v>4.003521261530218</v>
      </c>
      <c r="O29" s="30">
        <f t="shared" si="71"/>
        <v>1046</v>
      </c>
      <c r="P29" s="143">
        <f t="shared" si="72"/>
        <v>11</v>
      </c>
      <c r="Q29" s="36">
        <v>24303</v>
      </c>
      <c r="R29" s="143">
        <f t="shared" si="73"/>
        <v>12</v>
      </c>
      <c r="S29" s="36">
        <v>25297</v>
      </c>
      <c r="T29" s="143">
        <f t="shared" si="74"/>
        <v>10</v>
      </c>
      <c r="U29" s="40">
        <f t="shared" si="75"/>
        <v>4.0900300374439373</v>
      </c>
      <c r="V29" s="41">
        <f t="shared" si="76"/>
        <v>994</v>
      </c>
      <c r="W29" s="334">
        <f t="shared" si="108"/>
        <v>5</v>
      </c>
      <c r="X29" s="337">
        <v>21475</v>
      </c>
      <c r="Y29" s="334">
        <f t="shared" si="77"/>
        <v>9</v>
      </c>
      <c r="Z29" s="337">
        <v>22334</v>
      </c>
      <c r="AA29" s="334">
        <f t="shared" si="78"/>
        <v>13</v>
      </c>
      <c r="AB29" s="354">
        <f t="shared" si="79"/>
        <v>4</v>
      </c>
      <c r="AC29" s="349">
        <f t="shared" si="109"/>
        <v>859</v>
      </c>
      <c r="AD29" s="147">
        <f t="shared" si="80"/>
        <v>9</v>
      </c>
      <c r="AE29" s="123">
        <v>21475</v>
      </c>
      <c r="AF29" s="147">
        <f t="shared" si="81"/>
        <v>2</v>
      </c>
      <c r="AG29" s="123">
        <v>25462</v>
      </c>
      <c r="AH29" s="147">
        <f t="shared" si="82"/>
        <v>1</v>
      </c>
      <c r="AI29" s="116">
        <f>100*(AG29-AE29)/AE29</f>
        <v>18.565774155995342</v>
      </c>
      <c r="AJ29" s="117">
        <f t="shared" si="84"/>
        <v>3987</v>
      </c>
      <c r="AK29" s="164">
        <f>RANK(AL29,AL$27:AL$40)</f>
        <v>1</v>
      </c>
      <c r="AL29" s="49">
        <v>22850</v>
      </c>
      <c r="AM29" s="164">
        <f t="shared" ref="AM29:AM38" si="116">RANK(AN29,AN$27:AN$40)</f>
        <v>2</v>
      </c>
      <c r="AN29" s="49">
        <v>23764</v>
      </c>
      <c r="AO29" s="164">
        <f>RANK(AP29,AP$29:AP$36)</f>
        <v>7</v>
      </c>
      <c r="AP29" s="50">
        <f t="shared" ref="AP29:AP36" si="117">100*(AN29-AL29)/AL29</f>
        <v>4</v>
      </c>
      <c r="AQ29" s="51">
        <f t="shared" ref="AQ29:AQ36" si="118">AN29-AL29</f>
        <v>914</v>
      </c>
      <c r="AR29" s="156">
        <f t="shared" si="110"/>
        <v>10</v>
      </c>
      <c r="AS29" s="62">
        <v>22750</v>
      </c>
      <c r="AT29" s="156">
        <f t="shared" si="88"/>
        <v>12</v>
      </c>
      <c r="AU29" s="62">
        <v>23660</v>
      </c>
      <c r="AV29" s="156">
        <f t="shared" si="89"/>
        <v>9</v>
      </c>
      <c r="AW29" s="63">
        <f t="shared" si="90"/>
        <v>4</v>
      </c>
      <c r="AX29" s="64">
        <f t="shared" si="91"/>
        <v>910</v>
      </c>
      <c r="AY29" s="152" t="s">
        <v>19</v>
      </c>
      <c r="AZ29" s="242" t="s">
        <v>19</v>
      </c>
      <c r="BA29" s="152" t="s">
        <v>19</v>
      </c>
      <c r="BB29" s="242" t="s">
        <v>19</v>
      </c>
      <c r="BC29" s="152" t="s">
        <v>19</v>
      </c>
      <c r="BD29" s="243" t="s">
        <v>19</v>
      </c>
      <c r="BE29" s="244" t="s">
        <v>19</v>
      </c>
      <c r="BF29" s="160">
        <f t="shared" si="111"/>
        <v>3</v>
      </c>
      <c r="BG29" s="107">
        <v>22850</v>
      </c>
      <c r="BH29" s="160">
        <f t="shared" si="112"/>
        <v>3</v>
      </c>
      <c r="BI29" s="107">
        <v>23764</v>
      </c>
      <c r="BJ29" s="160">
        <f t="shared" si="113"/>
        <v>10</v>
      </c>
      <c r="BK29" s="85">
        <f t="shared" si="114"/>
        <v>4</v>
      </c>
      <c r="BL29" s="109">
        <f t="shared" si="115"/>
        <v>914</v>
      </c>
      <c r="BM29" s="167">
        <f t="shared" si="99"/>
        <v>1</v>
      </c>
      <c r="BN29" s="96">
        <v>23484</v>
      </c>
      <c r="BO29" s="167">
        <f t="shared" si="100"/>
        <v>1</v>
      </c>
      <c r="BP29" s="96">
        <v>24632</v>
      </c>
      <c r="BQ29" s="167">
        <f t="shared" si="101"/>
        <v>10</v>
      </c>
      <c r="BR29" s="92">
        <f t="shared" si="102"/>
        <v>4.8884346789303352</v>
      </c>
      <c r="BS29" s="97">
        <f t="shared" si="103"/>
        <v>1148</v>
      </c>
    </row>
    <row r="30" spans="1:71" x14ac:dyDescent="0.25">
      <c r="A30" s="3" t="s">
        <v>7</v>
      </c>
      <c r="B30" s="133">
        <f t="shared" si="104"/>
        <v>2</v>
      </c>
      <c r="C30" s="14">
        <v>32684.166666666668</v>
      </c>
      <c r="D30" s="133">
        <f t="shared" si="105"/>
        <v>2</v>
      </c>
      <c r="E30" s="14">
        <v>34318</v>
      </c>
      <c r="F30" s="133">
        <f t="shared" si="65"/>
        <v>6</v>
      </c>
      <c r="G30" s="22">
        <f t="shared" si="106"/>
        <v>4.9988526554651802</v>
      </c>
      <c r="H30" s="17">
        <f t="shared" si="107"/>
        <v>1633.8333333333321</v>
      </c>
      <c r="I30" s="137" t="s">
        <v>19</v>
      </c>
      <c r="J30" s="236" t="s">
        <v>19</v>
      </c>
      <c r="K30" s="137">
        <f t="shared" si="68"/>
        <v>1</v>
      </c>
      <c r="L30" s="25">
        <v>34318</v>
      </c>
      <c r="M30" s="137" t="s">
        <v>19</v>
      </c>
      <c r="N30" s="237" t="s">
        <v>19</v>
      </c>
      <c r="O30" s="238" t="s">
        <v>19</v>
      </c>
      <c r="P30" s="143">
        <f t="shared" si="72"/>
        <v>1</v>
      </c>
      <c r="Q30" s="36">
        <v>33762</v>
      </c>
      <c r="R30" s="143">
        <f t="shared" si="73"/>
        <v>1</v>
      </c>
      <c r="S30" s="36">
        <v>35450</v>
      </c>
      <c r="T30" s="143">
        <f t="shared" si="74"/>
        <v>6</v>
      </c>
      <c r="U30" s="40">
        <f t="shared" si="75"/>
        <v>4.9997038090160535</v>
      </c>
      <c r="V30" s="41">
        <f t="shared" si="76"/>
        <v>1688</v>
      </c>
      <c r="W30" s="334">
        <f t="shared" si="108"/>
        <v>1</v>
      </c>
      <c r="X30" s="337">
        <v>25290</v>
      </c>
      <c r="Y30" s="334">
        <f t="shared" si="77"/>
        <v>1</v>
      </c>
      <c r="Z30" s="337">
        <v>26555</v>
      </c>
      <c r="AA30" s="334">
        <f t="shared" si="78"/>
        <v>8</v>
      </c>
      <c r="AB30" s="354">
        <f t="shared" si="79"/>
        <v>5.0019770660340059</v>
      </c>
      <c r="AC30" s="349">
        <f t="shared" si="109"/>
        <v>1265</v>
      </c>
      <c r="AD30" s="147">
        <f t="shared" si="80"/>
        <v>1</v>
      </c>
      <c r="AE30" s="123">
        <v>25290</v>
      </c>
      <c r="AF30" s="147">
        <f t="shared" si="81"/>
        <v>1</v>
      </c>
      <c r="AG30" s="123">
        <v>26555</v>
      </c>
      <c r="AH30" s="147">
        <f t="shared" si="82"/>
        <v>5</v>
      </c>
      <c r="AI30" s="116">
        <f t="shared" si="83"/>
        <v>5.0019770660340059</v>
      </c>
      <c r="AJ30" s="117">
        <f t="shared" si="84"/>
        <v>1265</v>
      </c>
      <c r="AK30" s="164">
        <f t="shared" ref="AK30:AK40" si="119">RANK(AL30,AL$27:AL$40)</f>
        <v>3</v>
      </c>
      <c r="AL30" s="49">
        <v>20539</v>
      </c>
      <c r="AM30" s="164">
        <f t="shared" si="116"/>
        <v>5</v>
      </c>
      <c r="AN30" s="49">
        <v>21566</v>
      </c>
      <c r="AO30" s="164">
        <f>RANK(AP30,AP$29:AP$36)</f>
        <v>4</v>
      </c>
      <c r="AP30" s="50">
        <f t="shared" si="117"/>
        <v>5.0002434393105801</v>
      </c>
      <c r="AQ30" s="51">
        <f t="shared" si="118"/>
        <v>1027</v>
      </c>
      <c r="AR30" s="156">
        <f t="shared" si="110"/>
        <v>1</v>
      </c>
      <c r="AS30" s="62">
        <v>28712</v>
      </c>
      <c r="AT30" s="156">
        <f t="shared" si="88"/>
        <v>1</v>
      </c>
      <c r="AU30" s="62">
        <v>30148</v>
      </c>
      <c r="AV30" s="156">
        <f t="shared" si="89"/>
        <v>4</v>
      </c>
      <c r="AW30" s="63">
        <f t="shared" si="90"/>
        <v>5.0013931457230427</v>
      </c>
      <c r="AX30" s="64">
        <f t="shared" si="91"/>
        <v>1436</v>
      </c>
      <c r="AY30" s="152">
        <f t="shared" ref="AY30:AY41" si="120">RANK(AZ30,AZ$27:AZ$40)</f>
        <v>1</v>
      </c>
      <c r="AZ30" s="75">
        <v>23170</v>
      </c>
      <c r="BA30" s="152">
        <f t="shared" ref="BA30:BA41" si="121">RANK(BB30,BB$27:BB$40)</f>
        <v>3</v>
      </c>
      <c r="BB30" s="75">
        <v>24329</v>
      </c>
      <c r="BC30" s="152">
        <f t="shared" ref="BC30:BC41" si="122">RANK(BD30,BD$27:BD$40)</f>
        <v>2</v>
      </c>
      <c r="BD30" s="76">
        <f t="shared" ref="BD30:BD41" si="123">100*(BB30-AZ30)/AZ30</f>
        <v>5.0021579628830386</v>
      </c>
      <c r="BE30" s="77">
        <f t="shared" ref="BE30:BE41" si="124">BB30-AZ30</f>
        <v>1159</v>
      </c>
      <c r="BF30" s="160">
        <f t="shared" si="111"/>
        <v>5</v>
      </c>
      <c r="BG30" s="107">
        <v>20538.792000000001</v>
      </c>
      <c r="BH30" s="160">
        <f t="shared" si="112"/>
        <v>6</v>
      </c>
      <c r="BI30" s="107">
        <v>21566</v>
      </c>
      <c r="BJ30" s="160">
        <f t="shared" si="113"/>
        <v>4</v>
      </c>
      <c r="BK30" s="85">
        <f t="shared" si="114"/>
        <v>5.0013067954532024</v>
      </c>
      <c r="BL30" s="109">
        <f t="shared" si="115"/>
        <v>1027.2079999999987</v>
      </c>
      <c r="BM30" s="167">
        <f t="shared" si="99"/>
        <v>4</v>
      </c>
      <c r="BN30" s="96">
        <v>22915</v>
      </c>
      <c r="BO30" s="167">
        <f t="shared" si="100"/>
        <v>5</v>
      </c>
      <c r="BP30" s="96">
        <v>24061</v>
      </c>
      <c r="BQ30" s="167">
        <f t="shared" si="101"/>
        <v>9</v>
      </c>
      <c r="BR30" s="92">
        <f t="shared" si="102"/>
        <v>5.0010909884355224</v>
      </c>
      <c r="BS30" s="97">
        <f t="shared" si="103"/>
        <v>1146</v>
      </c>
    </row>
    <row r="31" spans="1:71" x14ac:dyDescent="0.25">
      <c r="A31" s="3" t="s">
        <v>8</v>
      </c>
      <c r="B31" s="133">
        <f t="shared" si="104"/>
        <v>11</v>
      </c>
      <c r="C31" s="14">
        <v>26300</v>
      </c>
      <c r="D31" s="133">
        <f t="shared" si="105"/>
        <v>13</v>
      </c>
      <c r="E31" s="14">
        <v>27600</v>
      </c>
      <c r="F31" s="133">
        <f t="shared" si="65"/>
        <v>7</v>
      </c>
      <c r="G31" s="22">
        <f t="shared" si="106"/>
        <v>4.9429657794676807</v>
      </c>
      <c r="H31" s="17">
        <f t="shared" si="107"/>
        <v>1300</v>
      </c>
      <c r="I31" s="137">
        <f t="shared" si="67"/>
        <v>6</v>
      </c>
      <c r="J31" s="25">
        <v>26400</v>
      </c>
      <c r="K31" s="137">
        <f t="shared" si="68"/>
        <v>7</v>
      </c>
      <c r="L31" s="25">
        <v>29600</v>
      </c>
      <c r="M31" s="137">
        <f t="shared" si="69"/>
        <v>4</v>
      </c>
      <c r="N31" s="29">
        <f t="shared" si="70"/>
        <v>12.121212121212121</v>
      </c>
      <c r="O31" s="30">
        <f t="shared" si="71"/>
        <v>3200</v>
      </c>
      <c r="P31" s="143">
        <f t="shared" si="72"/>
        <v>4</v>
      </c>
      <c r="Q31" s="36">
        <v>28300</v>
      </c>
      <c r="R31" s="143">
        <f t="shared" si="73"/>
        <v>4</v>
      </c>
      <c r="S31" s="36">
        <v>30100</v>
      </c>
      <c r="T31" s="143">
        <f t="shared" si="74"/>
        <v>3</v>
      </c>
      <c r="U31" s="40">
        <f t="shared" si="75"/>
        <v>6.3604240282685511</v>
      </c>
      <c r="V31" s="41">
        <f t="shared" si="76"/>
        <v>1800</v>
      </c>
      <c r="W31" s="334">
        <f t="shared" si="108"/>
        <v>2</v>
      </c>
      <c r="X31" s="337">
        <v>24300</v>
      </c>
      <c r="Y31" s="334">
        <f t="shared" si="77"/>
        <v>2</v>
      </c>
      <c r="Z31" s="337">
        <v>26000</v>
      </c>
      <c r="AA31" s="334">
        <f t="shared" si="78"/>
        <v>4</v>
      </c>
      <c r="AB31" s="354">
        <f t="shared" si="79"/>
        <v>6.9958847736625511</v>
      </c>
      <c r="AC31" s="349">
        <f t="shared" si="109"/>
        <v>1700</v>
      </c>
      <c r="AD31" s="147" t="s">
        <v>19</v>
      </c>
      <c r="AE31" s="239" t="s">
        <v>19</v>
      </c>
      <c r="AF31" s="147" t="s">
        <v>19</v>
      </c>
      <c r="AG31" s="239" t="s">
        <v>19</v>
      </c>
      <c r="AH31" s="147" t="s">
        <v>19</v>
      </c>
      <c r="AI31" s="240" t="s">
        <v>19</v>
      </c>
      <c r="AJ31" s="241" t="s">
        <v>19</v>
      </c>
      <c r="AK31" s="164">
        <f t="shared" si="119"/>
        <v>7</v>
      </c>
      <c r="AL31" s="49">
        <v>19100</v>
      </c>
      <c r="AM31" s="164">
        <f t="shared" si="116"/>
        <v>4</v>
      </c>
      <c r="AN31" s="49">
        <v>21700</v>
      </c>
      <c r="AO31" s="164">
        <f t="shared" ref="AO31:AO36" si="125">RANK(AP31,AP$29:AP$36)</f>
        <v>2</v>
      </c>
      <c r="AP31" s="50">
        <f t="shared" si="117"/>
        <v>13.612565445026178</v>
      </c>
      <c r="AQ31" s="51">
        <f t="shared" si="118"/>
        <v>2600</v>
      </c>
      <c r="AR31" s="156">
        <f t="shared" si="110"/>
        <v>7</v>
      </c>
      <c r="AS31" s="126">
        <v>24900</v>
      </c>
      <c r="AT31" s="156">
        <f t="shared" si="88"/>
        <v>7</v>
      </c>
      <c r="AU31" s="228">
        <v>25900</v>
      </c>
      <c r="AV31" s="156">
        <f t="shared" si="89"/>
        <v>8</v>
      </c>
      <c r="AW31" s="127">
        <f t="shared" si="90"/>
        <v>4.0160642570281126</v>
      </c>
      <c r="AX31" s="128">
        <f t="shared" si="91"/>
        <v>1000</v>
      </c>
      <c r="AY31" s="152">
        <f t="shared" si="120"/>
        <v>5</v>
      </c>
      <c r="AZ31" s="75">
        <v>19100</v>
      </c>
      <c r="BA31" s="152" t="s">
        <v>19</v>
      </c>
      <c r="BB31" s="242" t="s">
        <v>19</v>
      </c>
      <c r="BC31" s="152" t="s">
        <v>19</v>
      </c>
      <c r="BD31" s="243" t="s">
        <v>19</v>
      </c>
      <c r="BE31" s="244" t="s">
        <v>19</v>
      </c>
      <c r="BF31" s="160">
        <f t="shared" si="111"/>
        <v>10</v>
      </c>
      <c r="BG31" s="107">
        <v>19100</v>
      </c>
      <c r="BH31" s="160">
        <f t="shared" si="112"/>
        <v>5</v>
      </c>
      <c r="BI31" s="107">
        <v>21700</v>
      </c>
      <c r="BJ31" s="160">
        <f t="shared" si="113"/>
        <v>2</v>
      </c>
      <c r="BK31" s="85">
        <f t="shared" si="114"/>
        <v>13.612565445026178</v>
      </c>
      <c r="BL31" s="109">
        <f t="shared" si="115"/>
        <v>2600</v>
      </c>
      <c r="BM31" s="167">
        <f t="shared" si="99"/>
        <v>6</v>
      </c>
      <c r="BN31" s="96">
        <v>22600</v>
      </c>
      <c r="BO31" s="167">
        <f t="shared" si="100"/>
        <v>3</v>
      </c>
      <c r="BP31" s="96">
        <v>24300</v>
      </c>
      <c r="BQ31" s="167">
        <f t="shared" si="101"/>
        <v>4</v>
      </c>
      <c r="BR31" s="92">
        <f t="shared" si="102"/>
        <v>7.5221238938053094</v>
      </c>
      <c r="BS31" s="97">
        <f t="shared" si="103"/>
        <v>1700</v>
      </c>
    </row>
    <row r="32" spans="1:71" x14ac:dyDescent="0.25">
      <c r="A32" s="3" t="s">
        <v>9</v>
      </c>
      <c r="B32" s="133">
        <f t="shared" si="104"/>
        <v>7</v>
      </c>
      <c r="C32" s="14">
        <v>28000</v>
      </c>
      <c r="D32" s="133">
        <f t="shared" si="105"/>
        <v>8</v>
      </c>
      <c r="E32" s="14">
        <v>29120</v>
      </c>
      <c r="F32" s="133">
        <f t="shared" si="65"/>
        <v>12</v>
      </c>
      <c r="G32" s="22">
        <f t="shared" si="106"/>
        <v>4</v>
      </c>
      <c r="H32" s="17">
        <f t="shared" si="107"/>
        <v>1120</v>
      </c>
      <c r="I32" s="137">
        <f t="shared" si="67"/>
        <v>12</v>
      </c>
      <c r="J32" s="25">
        <v>16443</v>
      </c>
      <c r="K32" s="137">
        <f t="shared" si="68"/>
        <v>8</v>
      </c>
      <c r="L32" s="25">
        <v>29120</v>
      </c>
      <c r="M32" s="137">
        <f t="shared" si="69"/>
        <v>1</v>
      </c>
      <c r="N32" s="29">
        <f t="shared" si="70"/>
        <v>77.096636866751808</v>
      </c>
      <c r="O32" s="30">
        <f t="shared" si="71"/>
        <v>12677</v>
      </c>
      <c r="P32" s="143">
        <f t="shared" si="72"/>
        <v>14</v>
      </c>
      <c r="Q32" s="36">
        <v>22838</v>
      </c>
      <c r="R32" s="143">
        <f t="shared" si="73"/>
        <v>14</v>
      </c>
      <c r="S32" s="36">
        <v>23752</v>
      </c>
      <c r="T32" s="143">
        <f t="shared" si="74"/>
        <v>11</v>
      </c>
      <c r="U32" s="40">
        <f t="shared" si="75"/>
        <v>4.0021017602241882</v>
      </c>
      <c r="V32" s="41">
        <f t="shared" si="76"/>
        <v>914</v>
      </c>
      <c r="W32" s="334">
        <f t="shared" si="108"/>
        <v>14</v>
      </c>
      <c r="X32" s="337">
        <v>19094</v>
      </c>
      <c r="Y32" s="334">
        <f t="shared" si="77"/>
        <v>14</v>
      </c>
      <c r="Z32" s="337">
        <v>19858</v>
      </c>
      <c r="AA32" s="334">
        <f t="shared" si="78"/>
        <v>12</v>
      </c>
      <c r="AB32" s="354">
        <f t="shared" si="79"/>
        <v>4.0012569393526762</v>
      </c>
      <c r="AC32" s="349">
        <f t="shared" si="109"/>
        <v>764</v>
      </c>
      <c r="AD32" s="147">
        <f t="shared" si="80"/>
        <v>10</v>
      </c>
      <c r="AE32" s="123">
        <v>21423</v>
      </c>
      <c r="AF32" s="147">
        <f t="shared" si="81"/>
        <v>11</v>
      </c>
      <c r="AG32" s="123">
        <v>22280</v>
      </c>
      <c r="AH32" s="147">
        <f t="shared" si="82"/>
        <v>9</v>
      </c>
      <c r="AI32" s="116">
        <f t="shared" si="83"/>
        <v>4.0003734304252436</v>
      </c>
      <c r="AJ32" s="117">
        <f t="shared" si="84"/>
        <v>857</v>
      </c>
      <c r="AK32" s="164">
        <f t="shared" si="119"/>
        <v>11</v>
      </c>
      <c r="AL32" s="49">
        <v>17850</v>
      </c>
      <c r="AM32" s="164">
        <f t="shared" si="116"/>
        <v>12</v>
      </c>
      <c r="AN32" s="49">
        <v>18564</v>
      </c>
      <c r="AO32" s="164">
        <f t="shared" si="125"/>
        <v>7</v>
      </c>
      <c r="AP32" s="50">
        <f t="shared" si="117"/>
        <v>4</v>
      </c>
      <c r="AQ32" s="51">
        <f t="shared" si="118"/>
        <v>714</v>
      </c>
      <c r="AR32" s="156">
        <f t="shared" si="110"/>
        <v>14</v>
      </c>
      <c r="AS32" s="62">
        <v>22000</v>
      </c>
      <c r="AT32" s="156">
        <f t="shared" si="88"/>
        <v>14</v>
      </c>
      <c r="AU32" s="62">
        <v>22880</v>
      </c>
      <c r="AV32" s="156">
        <f t="shared" si="89"/>
        <v>9</v>
      </c>
      <c r="AW32" s="63">
        <f t="shared" si="90"/>
        <v>4</v>
      </c>
      <c r="AX32" s="64">
        <f t="shared" si="91"/>
        <v>880</v>
      </c>
      <c r="AY32" s="152">
        <f t="shared" si="120"/>
        <v>4</v>
      </c>
      <c r="AZ32" s="75">
        <v>20170</v>
      </c>
      <c r="BA32" s="152" t="s">
        <v>19</v>
      </c>
      <c r="BB32" s="242" t="s">
        <v>19</v>
      </c>
      <c r="BC32" s="152" t="s">
        <v>19</v>
      </c>
      <c r="BD32" s="243" t="s">
        <v>19</v>
      </c>
      <c r="BE32" s="244" t="s">
        <v>19</v>
      </c>
      <c r="BF32" s="160">
        <f t="shared" si="111"/>
        <v>14</v>
      </c>
      <c r="BG32" s="107">
        <v>17850</v>
      </c>
      <c r="BH32" s="160">
        <f t="shared" si="112"/>
        <v>14</v>
      </c>
      <c r="BI32" s="107">
        <v>18564</v>
      </c>
      <c r="BJ32" s="160">
        <f t="shared" si="113"/>
        <v>10</v>
      </c>
      <c r="BK32" s="85">
        <f t="shared" si="114"/>
        <v>4</v>
      </c>
      <c r="BL32" s="109">
        <f t="shared" si="115"/>
        <v>714</v>
      </c>
      <c r="BM32" s="167">
        <f t="shared" si="99"/>
        <v>13</v>
      </c>
      <c r="BN32" s="96">
        <v>20850</v>
      </c>
      <c r="BO32" s="167">
        <f t="shared" si="100"/>
        <v>13</v>
      </c>
      <c r="BP32" s="96">
        <v>22558</v>
      </c>
      <c r="BQ32" s="167">
        <f t="shared" si="101"/>
        <v>3</v>
      </c>
      <c r="BR32" s="92">
        <f t="shared" si="102"/>
        <v>8.1918465227817752</v>
      </c>
      <c r="BS32" s="97">
        <f t="shared" si="103"/>
        <v>1708</v>
      </c>
    </row>
    <row r="33" spans="1:71" x14ac:dyDescent="0.25">
      <c r="A33" s="3" t="s">
        <v>10</v>
      </c>
      <c r="B33" s="133">
        <f t="shared" si="104"/>
        <v>14</v>
      </c>
      <c r="C33" s="14">
        <v>24760</v>
      </c>
      <c r="D33" s="133">
        <f t="shared" si="105"/>
        <v>6</v>
      </c>
      <c r="E33" s="14">
        <v>32100</v>
      </c>
      <c r="F33" s="133">
        <f t="shared" si="65"/>
        <v>1</v>
      </c>
      <c r="G33" s="22">
        <f t="shared" si="106"/>
        <v>29.644588045234247</v>
      </c>
      <c r="H33" s="17">
        <f t="shared" si="107"/>
        <v>7340</v>
      </c>
      <c r="I33" s="137">
        <f t="shared" si="67"/>
        <v>11</v>
      </c>
      <c r="J33" s="25">
        <v>23610</v>
      </c>
      <c r="K33" s="137">
        <f t="shared" si="68"/>
        <v>9</v>
      </c>
      <c r="L33" s="25">
        <v>29000</v>
      </c>
      <c r="M33" s="137">
        <f t="shared" si="69"/>
        <v>3</v>
      </c>
      <c r="N33" s="29">
        <f t="shared" si="70"/>
        <v>22.829309614570096</v>
      </c>
      <c r="O33" s="30">
        <f t="shared" si="71"/>
        <v>5390</v>
      </c>
      <c r="P33" s="143">
        <f t="shared" si="72"/>
        <v>10</v>
      </c>
      <c r="Q33" s="36">
        <v>24680</v>
      </c>
      <c r="R33" s="143">
        <f t="shared" si="73"/>
        <v>2</v>
      </c>
      <c r="S33" s="36">
        <v>31800</v>
      </c>
      <c r="T33" s="143">
        <f t="shared" si="74"/>
        <v>1</v>
      </c>
      <c r="U33" s="40">
        <f t="shared" si="75"/>
        <v>28.849270664505674</v>
      </c>
      <c r="V33" s="41">
        <f t="shared" si="76"/>
        <v>7120</v>
      </c>
      <c r="W33" s="334">
        <f t="shared" si="108"/>
        <v>10</v>
      </c>
      <c r="X33" s="337">
        <v>21210</v>
      </c>
      <c r="Y33" s="334">
        <f t="shared" si="77"/>
        <v>11</v>
      </c>
      <c r="Z33" s="337">
        <v>22100</v>
      </c>
      <c r="AA33" s="334">
        <f t="shared" si="78"/>
        <v>11</v>
      </c>
      <c r="AB33" s="354">
        <f t="shared" si="79"/>
        <v>4.1961338991041961</v>
      </c>
      <c r="AC33" s="349">
        <f t="shared" si="109"/>
        <v>890</v>
      </c>
      <c r="AD33" s="147">
        <f t="shared" si="80"/>
        <v>12</v>
      </c>
      <c r="AE33" s="123">
        <v>20170</v>
      </c>
      <c r="AF33" s="147">
        <f t="shared" si="81"/>
        <v>6</v>
      </c>
      <c r="AG33" s="123">
        <v>23600</v>
      </c>
      <c r="AH33" s="147">
        <f t="shared" si="82"/>
        <v>2</v>
      </c>
      <c r="AI33" s="116">
        <f>100*(AG33-AE33)/AE33</f>
        <v>17.005453644025781</v>
      </c>
      <c r="AJ33" s="117">
        <f t="shared" si="84"/>
        <v>3430</v>
      </c>
      <c r="AK33" s="164">
        <f t="shared" si="119"/>
        <v>8</v>
      </c>
      <c r="AL33" s="49">
        <v>19010</v>
      </c>
      <c r="AM33" s="164">
        <f t="shared" si="116"/>
        <v>8</v>
      </c>
      <c r="AN33" s="49">
        <v>19800</v>
      </c>
      <c r="AO33" s="164">
        <f t="shared" si="125"/>
        <v>5</v>
      </c>
      <c r="AP33" s="50">
        <f t="shared" si="117"/>
        <v>4.1557075223566544</v>
      </c>
      <c r="AQ33" s="51">
        <f t="shared" si="118"/>
        <v>790</v>
      </c>
      <c r="AR33" s="156">
        <f t="shared" si="110"/>
        <v>13</v>
      </c>
      <c r="AS33" s="126">
        <v>22390</v>
      </c>
      <c r="AT33" s="156">
        <f t="shared" si="88"/>
        <v>13</v>
      </c>
      <c r="AU33" s="228">
        <v>23300</v>
      </c>
      <c r="AV33" s="156">
        <f t="shared" si="89"/>
        <v>7</v>
      </c>
      <c r="AW33" s="127">
        <f t="shared" si="90"/>
        <v>4.0643144260830724</v>
      </c>
      <c r="AX33" s="128">
        <f t="shared" si="91"/>
        <v>910</v>
      </c>
      <c r="AY33" s="152" t="s">
        <v>19</v>
      </c>
      <c r="AZ33" s="242" t="s">
        <v>19</v>
      </c>
      <c r="BA33" s="152">
        <f t="shared" ref="BA33:BA41" si="126">RANK(BB33,BB$27:BB$40)</f>
        <v>2</v>
      </c>
      <c r="BB33" s="75">
        <v>24800</v>
      </c>
      <c r="BC33" s="152" t="s">
        <v>19</v>
      </c>
      <c r="BD33" s="243" t="s">
        <v>19</v>
      </c>
      <c r="BE33" s="244" t="s">
        <v>19</v>
      </c>
      <c r="BF33" s="160">
        <f t="shared" si="111"/>
        <v>11</v>
      </c>
      <c r="BG33" s="107">
        <v>19010</v>
      </c>
      <c r="BH33" s="160">
        <f t="shared" si="112"/>
        <v>9</v>
      </c>
      <c r="BI33" s="107">
        <v>19800</v>
      </c>
      <c r="BJ33" s="160">
        <f t="shared" si="113"/>
        <v>7</v>
      </c>
      <c r="BK33" s="85">
        <f t="shared" si="114"/>
        <v>4.1557075223566544</v>
      </c>
      <c r="BL33" s="109">
        <f t="shared" si="115"/>
        <v>790</v>
      </c>
      <c r="BM33" s="167">
        <f t="shared" si="99"/>
        <v>10</v>
      </c>
      <c r="BN33" s="96">
        <v>21690</v>
      </c>
      <c r="BO33" s="167">
        <f t="shared" si="100"/>
        <v>2</v>
      </c>
      <c r="BP33" s="96">
        <v>24500</v>
      </c>
      <c r="BQ33" s="167">
        <f t="shared" si="101"/>
        <v>1</v>
      </c>
      <c r="BR33" s="92">
        <f t="shared" si="102"/>
        <v>12.955278930382665</v>
      </c>
      <c r="BS33" s="97">
        <f t="shared" si="103"/>
        <v>2810</v>
      </c>
    </row>
    <row r="34" spans="1:71" x14ac:dyDescent="0.25">
      <c r="A34" s="3" t="s">
        <v>11</v>
      </c>
      <c r="B34" s="133">
        <f t="shared" si="104"/>
        <v>6</v>
      </c>
      <c r="C34" s="14">
        <v>28808</v>
      </c>
      <c r="D34" s="133">
        <f t="shared" si="105"/>
        <v>7</v>
      </c>
      <c r="E34" s="14">
        <v>29960</v>
      </c>
      <c r="F34" s="133">
        <f t="shared" si="65"/>
        <v>13</v>
      </c>
      <c r="G34" s="22">
        <f t="shared" si="106"/>
        <v>3.9988891974451541</v>
      </c>
      <c r="H34" s="17">
        <f t="shared" si="107"/>
        <v>1152</v>
      </c>
      <c r="I34" s="137">
        <f t="shared" si="67"/>
        <v>5</v>
      </c>
      <c r="J34" s="25">
        <v>28808</v>
      </c>
      <c r="K34" s="137">
        <f t="shared" si="68"/>
        <v>6</v>
      </c>
      <c r="L34" s="25">
        <v>29960</v>
      </c>
      <c r="M34" s="137">
        <f t="shared" si="69"/>
        <v>11</v>
      </c>
      <c r="N34" s="29">
        <f t="shared" si="70"/>
        <v>3.9988891974451541</v>
      </c>
      <c r="O34" s="30">
        <f t="shared" si="71"/>
        <v>1152</v>
      </c>
      <c r="P34" s="143">
        <f t="shared" si="72"/>
        <v>12</v>
      </c>
      <c r="Q34" s="36">
        <v>24195</v>
      </c>
      <c r="R34" s="143">
        <f t="shared" si="73"/>
        <v>11</v>
      </c>
      <c r="S34" s="36">
        <v>26420</v>
      </c>
      <c r="T34" s="143">
        <f t="shared" si="74"/>
        <v>2</v>
      </c>
      <c r="U34" s="40">
        <f t="shared" si="75"/>
        <v>9.1961148997726809</v>
      </c>
      <c r="V34" s="41">
        <f t="shared" si="76"/>
        <v>2225</v>
      </c>
      <c r="W34" s="334">
        <f t="shared" si="108"/>
        <v>6</v>
      </c>
      <c r="X34" s="337">
        <v>21457</v>
      </c>
      <c r="Y34" s="334">
        <f t="shared" si="77"/>
        <v>5</v>
      </c>
      <c r="Z34" s="337">
        <v>23388</v>
      </c>
      <c r="AA34" s="334">
        <f t="shared" si="78"/>
        <v>2</v>
      </c>
      <c r="AB34" s="354">
        <f t="shared" si="79"/>
        <v>8.9993941371114321</v>
      </c>
      <c r="AC34" s="349">
        <f t="shared" si="109"/>
        <v>1931</v>
      </c>
      <c r="AD34" s="147">
        <f t="shared" si="80"/>
        <v>6</v>
      </c>
      <c r="AE34" s="123">
        <v>22211</v>
      </c>
      <c r="AF34" s="147">
        <f t="shared" si="81"/>
        <v>7</v>
      </c>
      <c r="AG34" s="123">
        <v>23544</v>
      </c>
      <c r="AH34" s="147">
        <f t="shared" si="82"/>
        <v>3</v>
      </c>
      <c r="AI34" s="116">
        <f t="shared" si="83"/>
        <v>6.0015307730403853</v>
      </c>
      <c r="AJ34" s="117">
        <f t="shared" si="84"/>
        <v>1333</v>
      </c>
      <c r="AK34" s="164">
        <f t="shared" si="119"/>
        <v>5</v>
      </c>
      <c r="AL34" s="49">
        <v>19500</v>
      </c>
      <c r="AM34" s="164">
        <f t="shared" si="116"/>
        <v>6</v>
      </c>
      <c r="AN34" s="49">
        <v>20686</v>
      </c>
      <c r="AO34" s="164">
        <f t="shared" si="125"/>
        <v>3</v>
      </c>
      <c r="AP34" s="50">
        <f t="shared" si="117"/>
        <v>6.0820512820512818</v>
      </c>
      <c r="AQ34" s="51">
        <f t="shared" si="118"/>
        <v>1186</v>
      </c>
      <c r="AR34" s="156">
        <f t="shared" si="110"/>
        <v>12</v>
      </c>
      <c r="AS34" s="126">
        <v>22544</v>
      </c>
      <c r="AT34" s="156">
        <f t="shared" si="88"/>
        <v>10</v>
      </c>
      <c r="AU34" s="228">
        <v>24618</v>
      </c>
      <c r="AV34" s="156">
        <f t="shared" si="89"/>
        <v>1</v>
      </c>
      <c r="AW34" s="127">
        <f t="shared" si="90"/>
        <v>9.1997870830376147</v>
      </c>
      <c r="AX34" s="128">
        <f t="shared" si="91"/>
        <v>2074</v>
      </c>
      <c r="AY34" s="152" t="s">
        <v>19</v>
      </c>
      <c r="AZ34" s="242" t="s">
        <v>19</v>
      </c>
      <c r="BA34" s="152" t="s">
        <v>19</v>
      </c>
      <c r="BB34" s="242" t="s">
        <v>19</v>
      </c>
      <c r="BC34" s="152" t="s">
        <v>19</v>
      </c>
      <c r="BD34" s="243" t="s">
        <v>19</v>
      </c>
      <c r="BE34" s="244" t="s">
        <v>19</v>
      </c>
      <c r="BF34" s="160">
        <f t="shared" si="111"/>
        <v>8</v>
      </c>
      <c r="BG34" s="107">
        <v>19500</v>
      </c>
      <c r="BH34" s="160">
        <f t="shared" si="112"/>
        <v>10</v>
      </c>
      <c r="BI34" s="107">
        <v>19500</v>
      </c>
      <c r="BJ34" s="160">
        <f t="shared" si="113"/>
        <v>13</v>
      </c>
      <c r="BK34" s="85">
        <f t="shared" si="114"/>
        <v>0</v>
      </c>
      <c r="BL34" s="109">
        <f t="shared" si="115"/>
        <v>0</v>
      </c>
      <c r="BM34" s="167">
        <f t="shared" si="99"/>
        <v>12</v>
      </c>
      <c r="BN34" s="96">
        <v>21333</v>
      </c>
      <c r="BO34" s="167">
        <f t="shared" si="100"/>
        <v>8</v>
      </c>
      <c r="BP34" s="96">
        <v>23186</v>
      </c>
      <c r="BQ34" s="167">
        <f t="shared" si="101"/>
        <v>2</v>
      </c>
      <c r="BR34" s="92">
        <f t="shared" si="102"/>
        <v>8.6860732198940607</v>
      </c>
      <c r="BS34" s="97">
        <f t="shared" si="103"/>
        <v>1853</v>
      </c>
    </row>
    <row r="35" spans="1:71" x14ac:dyDescent="0.25">
      <c r="A35" s="6" t="s">
        <v>12</v>
      </c>
      <c r="B35" s="133">
        <f t="shared" si="104"/>
        <v>3</v>
      </c>
      <c r="C35" s="14">
        <v>31221</v>
      </c>
      <c r="D35" s="133">
        <f t="shared" si="105"/>
        <v>3</v>
      </c>
      <c r="E35" s="14">
        <v>32782</v>
      </c>
      <c r="F35" s="133">
        <f t="shared" si="65"/>
        <v>5</v>
      </c>
      <c r="G35" s="22">
        <f t="shared" si="106"/>
        <v>4.9998398513820828</v>
      </c>
      <c r="H35" s="17">
        <f t="shared" si="107"/>
        <v>1561</v>
      </c>
      <c r="I35" s="137">
        <f t="shared" si="67"/>
        <v>1</v>
      </c>
      <c r="J35" s="25">
        <v>32623</v>
      </c>
      <c r="K35" s="137">
        <f t="shared" si="68"/>
        <v>2</v>
      </c>
      <c r="L35" s="25">
        <v>34254</v>
      </c>
      <c r="M35" s="137">
        <f t="shared" si="69"/>
        <v>6</v>
      </c>
      <c r="N35" s="29">
        <f t="shared" si="70"/>
        <v>4.9995402016981885</v>
      </c>
      <c r="O35" s="30">
        <f t="shared" si="71"/>
        <v>1631</v>
      </c>
      <c r="P35" s="143">
        <f t="shared" si="72"/>
        <v>2</v>
      </c>
      <c r="Q35" s="36">
        <v>30073</v>
      </c>
      <c r="R35" s="143">
        <f t="shared" si="73"/>
        <v>3</v>
      </c>
      <c r="S35" s="36">
        <v>31310</v>
      </c>
      <c r="T35" s="143">
        <f t="shared" si="74"/>
        <v>9</v>
      </c>
      <c r="U35" s="40">
        <f t="shared" si="75"/>
        <v>4.1133242443387754</v>
      </c>
      <c r="V35" s="41">
        <f t="shared" si="76"/>
        <v>1237</v>
      </c>
      <c r="W35" s="334">
        <f t="shared" si="108"/>
        <v>8</v>
      </c>
      <c r="X35" s="337">
        <v>21238</v>
      </c>
      <c r="Y35" s="334">
        <f t="shared" si="77"/>
        <v>4</v>
      </c>
      <c r="Z35" s="337">
        <v>24140</v>
      </c>
      <c r="AA35" s="334">
        <f t="shared" si="78"/>
        <v>1</v>
      </c>
      <c r="AB35" s="354">
        <f t="shared" si="79"/>
        <v>13.664186834918542</v>
      </c>
      <c r="AC35" s="349">
        <f t="shared" si="109"/>
        <v>2902</v>
      </c>
      <c r="AD35" s="147">
        <f t="shared" si="80"/>
        <v>11</v>
      </c>
      <c r="AE35" s="123">
        <v>21306</v>
      </c>
      <c r="AF35" s="147">
        <f t="shared" si="81"/>
        <v>12</v>
      </c>
      <c r="AG35" s="123">
        <v>21858</v>
      </c>
      <c r="AH35" s="147">
        <f t="shared" si="82"/>
        <v>11</v>
      </c>
      <c r="AI35" s="116">
        <f t="shared" si="83"/>
        <v>2.5908194874683188</v>
      </c>
      <c r="AJ35" s="117">
        <f t="shared" si="84"/>
        <v>552</v>
      </c>
      <c r="AK35" s="164">
        <f t="shared" si="119"/>
        <v>4</v>
      </c>
      <c r="AL35" s="49">
        <v>19808</v>
      </c>
      <c r="AM35" s="164">
        <f t="shared" si="116"/>
        <v>1</v>
      </c>
      <c r="AN35" s="49">
        <v>24085</v>
      </c>
      <c r="AO35" s="164">
        <f t="shared" si="125"/>
        <v>1</v>
      </c>
      <c r="AP35" s="50">
        <f t="shared" si="117"/>
        <v>21.5922859450727</v>
      </c>
      <c r="AQ35" s="51">
        <f t="shared" si="118"/>
        <v>4277</v>
      </c>
      <c r="AR35" s="156">
        <f t="shared" si="110"/>
        <v>2</v>
      </c>
      <c r="AS35" s="62">
        <v>27698</v>
      </c>
      <c r="AT35" s="156">
        <f t="shared" si="88"/>
        <v>2</v>
      </c>
      <c r="AU35" s="62">
        <v>29086</v>
      </c>
      <c r="AV35" s="156">
        <f t="shared" si="89"/>
        <v>3</v>
      </c>
      <c r="AW35" s="63">
        <f t="shared" si="90"/>
        <v>5.0111921438370999</v>
      </c>
      <c r="AX35" s="64">
        <f t="shared" si="91"/>
        <v>1388</v>
      </c>
      <c r="AY35" s="152" t="s">
        <v>19</v>
      </c>
      <c r="AZ35" s="242" t="s">
        <v>19</v>
      </c>
      <c r="BA35" s="152" t="s">
        <v>19</v>
      </c>
      <c r="BB35" s="242" t="s">
        <v>19</v>
      </c>
      <c r="BC35" s="152" t="s">
        <v>19</v>
      </c>
      <c r="BD35" s="243" t="s">
        <v>19</v>
      </c>
      <c r="BE35" s="244" t="s">
        <v>19</v>
      </c>
      <c r="BF35" s="160">
        <f t="shared" si="111"/>
        <v>7</v>
      </c>
      <c r="BG35" s="107">
        <v>19808</v>
      </c>
      <c r="BH35" s="160">
        <f t="shared" si="112"/>
        <v>2</v>
      </c>
      <c r="BI35" s="107">
        <v>24085</v>
      </c>
      <c r="BJ35" s="160">
        <f t="shared" si="113"/>
        <v>1</v>
      </c>
      <c r="BK35" s="85">
        <f t="shared" si="114"/>
        <v>21.5922859450727</v>
      </c>
      <c r="BL35" s="109">
        <f t="shared" si="115"/>
        <v>4277</v>
      </c>
      <c r="BM35" s="167">
        <f t="shared" si="99"/>
        <v>5</v>
      </c>
      <c r="BN35" s="96">
        <v>22745</v>
      </c>
      <c r="BO35" s="167">
        <f t="shared" si="100"/>
        <v>7</v>
      </c>
      <c r="BP35" s="96">
        <v>23885</v>
      </c>
      <c r="BQ35" s="167">
        <f t="shared" si="101"/>
        <v>8</v>
      </c>
      <c r="BR35" s="92">
        <f t="shared" si="102"/>
        <v>5.0120905693559026</v>
      </c>
      <c r="BS35" s="97">
        <f t="shared" si="103"/>
        <v>1140</v>
      </c>
    </row>
    <row r="36" spans="1:71" x14ac:dyDescent="0.25">
      <c r="A36" s="3" t="s">
        <v>13</v>
      </c>
      <c r="B36" s="133">
        <f t="shared" si="104"/>
        <v>1</v>
      </c>
      <c r="C36" s="14">
        <v>34864</v>
      </c>
      <c r="D36" s="133">
        <f t="shared" si="105"/>
        <v>1</v>
      </c>
      <c r="E36" s="14">
        <v>36259</v>
      </c>
      <c r="F36" s="133">
        <f t="shared" si="65"/>
        <v>10</v>
      </c>
      <c r="G36" s="22">
        <f t="shared" si="106"/>
        <v>4.0012620468104636</v>
      </c>
      <c r="H36" s="17">
        <f t="shared" si="107"/>
        <v>1395</v>
      </c>
      <c r="I36" s="137">
        <f t="shared" si="67"/>
        <v>8</v>
      </c>
      <c r="J36" s="25">
        <v>25877</v>
      </c>
      <c r="K36" s="137">
        <f t="shared" si="68"/>
        <v>11</v>
      </c>
      <c r="L36" s="25">
        <v>26912</v>
      </c>
      <c r="M36" s="137">
        <f t="shared" si="69"/>
        <v>10</v>
      </c>
      <c r="N36" s="29">
        <f t="shared" si="70"/>
        <v>3.9996908451520654</v>
      </c>
      <c r="O36" s="30">
        <f t="shared" si="71"/>
        <v>1035</v>
      </c>
      <c r="P36" s="143">
        <f t="shared" si="72"/>
        <v>7</v>
      </c>
      <c r="Q36" s="36">
        <v>27254</v>
      </c>
      <c r="R36" s="143">
        <f t="shared" si="73"/>
        <v>8</v>
      </c>
      <c r="S36" s="36">
        <v>28617</v>
      </c>
      <c r="T36" s="143">
        <f t="shared" si="74"/>
        <v>5</v>
      </c>
      <c r="U36" s="40">
        <f t="shared" si="75"/>
        <v>5.0011007558523524</v>
      </c>
      <c r="V36" s="41">
        <f t="shared" si="76"/>
        <v>1363</v>
      </c>
      <c r="W36" s="334">
        <f t="shared" si="108"/>
        <v>11</v>
      </c>
      <c r="X36" s="337">
        <v>20914</v>
      </c>
      <c r="Y36" s="334">
        <f t="shared" si="77"/>
        <v>12</v>
      </c>
      <c r="Z36" s="337">
        <v>21855</v>
      </c>
      <c r="AA36" s="334">
        <f t="shared" si="78"/>
        <v>10</v>
      </c>
      <c r="AB36" s="354">
        <f t="shared" si="79"/>
        <v>4.4993784068088365</v>
      </c>
      <c r="AC36" s="349">
        <f t="shared" si="109"/>
        <v>941</v>
      </c>
      <c r="AD36" s="147">
        <f t="shared" si="80"/>
        <v>13</v>
      </c>
      <c r="AE36" s="123">
        <v>19330</v>
      </c>
      <c r="AF36" s="147">
        <f t="shared" si="81"/>
        <v>13</v>
      </c>
      <c r="AG36" s="123">
        <v>20103</v>
      </c>
      <c r="AH36" s="147">
        <f t="shared" si="82"/>
        <v>10</v>
      </c>
      <c r="AI36" s="116">
        <f t="shared" si="83"/>
        <v>3.9989653388515261</v>
      </c>
      <c r="AJ36" s="117">
        <f t="shared" si="84"/>
        <v>773</v>
      </c>
      <c r="AK36" s="164">
        <f t="shared" si="119"/>
        <v>10</v>
      </c>
      <c r="AL36" s="49">
        <v>18070</v>
      </c>
      <c r="AM36" s="164">
        <f t="shared" si="116"/>
        <v>10</v>
      </c>
      <c r="AN36" s="49">
        <v>18793</v>
      </c>
      <c r="AO36" s="164">
        <f t="shared" si="125"/>
        <v>6</v>
      </c>
      <c r="AP36" s="50">
        <f t="shared" si="117"/>
        <v>4.0011068068622029</v>
      </c>
      <c r="AQ36" s="51">
        <f t="shared" si="118"/>
        <v>723</v>
      </c>
      <c r="AR36" s="156">
        <f t="shared" si="110"/>
        <v>5</v>
      </c>
      <c r="AS36" s="126">
        <v>26626</v>
      </c>
      <c r="AT36" s="156">
        <f t="shared" si="88"/>
        <v>5</v>
      </c>
      <c r="AU36" s="228">
        <v>27691</v>
      </c>
      <c r="AV36" s="156">
        <f t="shared" si="89"/>
        <v>11</v>
      </c>
      <c r="AW36" s="127">
        <f t="shared" si="90"/>
        <v>3.9998497709006235</v>
      </c>
      <c r="AX36" s="128">
        <f t="shared" si="91"/>
        <v>1065</v>
      </c>
      <c r="AY36" s="152" t="s">
        <v>19</v>
      </c>
      <c r="AZ36" s="242" t="s">
        <v>19</v>
      </c>
      <c r="BA36" s="152" t="s">
        <v>19</v>
      </c>
      <c r="BB36" s="242" t="s">
        <v>19</v>
      </c>
      <c r="BC36" s="152" t="s">
        <v>19</v>
      </c>
      <c r="BD36" s="243" t="s">
        <v>19</v>
      </c>
      <c r="BE36" s="244" t="s">
        <v>19</v>
      </c>
      <c r="BF36" s="160">
        <f t="shared" si="111"/>
        <v>13</v>
      </c>
      <c r="BG36" s="107">
        <v>18070</v>
      </c>
      <c r="BH36" s="160">
        <f t="shared" si="112"/>
        <v>12</v>
      </c>
      <c r="BI36" s="107">
        <v>18793</v>
      </c>
      <c r="BJ36" s="160">
        <f t="shared" si="113"/>
        <v>9</v>
      </c>
      <c r="BK36" s="85">
        <f t="shared" si="114"/>
        <v>4.0011068068622029</v>
      </c>
      <c r="BL36" s="109">
        <f t="shared" si="115"/>
        <v>723</v>
      </c>
      <c r="BM36" s="167">
        <f t="shared" si="99"/>
        <v>3</v>
      </c>
      <c r="BN36" s="96">
        <v>23078</v>
      </c>
      <c r="BO36" s="167">
        <f t="shared" si="100"/>
        <v>6</v>
      </c>
      <c r="BP36" s="96">
        <v>24001</v>
      </c>
      <c r="BQ36" s="167">
        <f t="shared" si="101"/>
        <v>13</v>
      </c>
      <c r="BR36" s="92">
        <f t="shared" si="102"/>
        <v>3.9994800242655342</v>
      </c>
      <c r="BS36" s="97">
        <f t="shared" si="103"/>
        <v>923</v>
      </c>
    </row>
    <row r="37" spans="1:71" x14ac:dyDescent="0.25">
      <c r="A37" s="3" t="s">
        <v>14</v>
      </c>
      <c r="B37" s="133">
        <f t="shared" si="104"/>
        <v>12</v>
      </c>
      <c r="C37" s="14">
        <v>25607</v>
      </c>
      <c r="D37" s="133">
        <f t="shared" si="105"/>
        <v>12</v>
      </c>
      <c r="E37" s="14">
        <v>27821</v>
      </c>
      <c r="F37" s="133">
        <f t="shared" si="65"/>
        <v>2</v>
      </c>
      <c r="G37" s="22">
        <f t="shared" si="106"/>
        <v>8.6460733393212799</v>
      </c>
      <c r="H37" s="17">
        <f t="shared" si="107"/>
        <v>2214</v>
      </c>
      <c r="I37" s="137">
        <f t="shared" si="67"/>
        <v>9</v>
      </c>
      <c r="J37" s="25">
        <v>25517</v>
      </c>
      <c r="K37" s="137">
        <f t="shared" si="68"/>
        <v>5</v>
      </c>
      <c r="L37" s="25">
        <v>32555</v>
      </c>
      <c r="M37" s="137">
        <f t="shared" si="69"/>
        <v>2</v>
      </c>
      <c r="N37" s="29">
        <f t="shared" si="70"/>
        <v>27.581612258494339</v>
      </c>
      <c r="O37" s="30">
        <f t="shared" si="71"/>
        <v>7038</v>
      </c>
      <c r="P37" s="143">
        <f t="shared" si="72"/>
        <v>9</v>
      </c>
      <c r="Q37" s="36">
        <v>25421</v>
      </c>
      <c r="R37" s="143">
        <f t="shared" si="73"/>
        <v>10</v>
      </c>
      <c r="S37" s="36">
        <v>26586</v>
      </c>
      <c r="T37" s="143">
        <f t="shared" si="74"/>
        <v>7</v>
      </c>
      <c r="U37" s="40">
        <f t="shared" si="75"/>
        <v>4.5828252232406275</v>
      </c>
      <c r="V37" s="41">
        <f t="shared" si="76"/>
        <v>1165</v>
      </c>
      <c r="W37" s="334">
        <f t="shared" si="108"/>
        <v>4</v>
      </c>
      <c r="X37" s="337">
        <v>21773</v>
      </c>
      <c r="Y37" s="334">
        <f t="shared" si="77"/>
        <v>6</v>
      </c>
      <c r="Z37" s="337">
        <v>22423</v>
      </c>
      <c r="AA37" s="334">
        <f t="shared" si="78"/>
        <v>14</v>
      </c>
      <c r="AB37" s="354">
        <f t="shared" si="79"/>
        <v>2.9853488265282691</v>
      </c>
      <c r="AC37" s="349">
        <f t="shared" si="109"/>
        <v>650</v>
      </c>
      <c r="AD37" s="147">
        <f t="shared" si="80"/>
        <v>4</v>
      </c>
      <c r="AE37" s="123">
        <v>23791</v>
      </c>
      <c r="AF37" s="147">
        <f t="shared" si="81"/>
        <v>9</v>
      </c>
      <c r="AG37" s="123">
        <v>22621</v>
      </c>
      <c r="AH37" s="147">
        <f t="shared" si="82"/>
        <v>13</v>
      </c>
      <c r="AI37" s="116">
        <f t="shared" si="83"/>
        <v>-4.9178260686814346</v>
      </c>
      <c r="AJ37" s="117">
        <f t="shared" si="84"/>
        <v>-1170</v>
      </c>
      <c r="AK37" s="164" t="s">
        <v>19</v>
      </c>
      <c r="AL37" s="232" t="s">
        <v>19</v>
      </c>
      <c r="AM37" s="164">
        <f t="shared" si="116"/>
        <v>11</v>
      </c>
      <c r="AN37" s="49">
        <v>18580</v>
      </c>
      <c r="AO37" s="164" t="s">
        <v>19</v>
      </c>
      <c r="AP37" s="233" t="s">
        <v>19</v>
      </c>
      <c r="AQ37" s="232" t="s">
        <v>19</v>
      </c>
      <c r="AR37" s="156">
        <f t="shared" si="110"/>
        <v>6</v>
      </c>
      <c r="AS37" s="62">
        <v>25967</v>
      </c>
      <c r="AT37" s="156">
        <f t="shared" si="88"/>
        <v>6</v>
      </c>
      <c r="AU37" s="62">
        <v>26834</v>
      </c>
      <c r="AV37" s="156">
        <f t="shared" si="89"/>
        <v>14</v>
      </c>
      <c r="AW37" s="63">
        <f t="shared" si="90"/>
        <v>3.3388531597797204</v>
      </c>
      <c r="AX37" s="64">
        <f t="shared" si="91"/>
        <v>867</v>
      </c>
      <c r="AY37" s="152" t="s">
        <v>19</v>
      </c>
      <c r="AZ37" s="242" t="s">
        <v>19</v>
      </c>
      <c r="BA37" s="152">
        <f t="shared" ref="BA37:BA41" si="127">RANK(BB37,BB$27:BB$40)</f>
        <v>1</v>
      </c>
      <c r="BB37" s="75">
        <v>25977</v>
      </c>
      <c r="BC37" s="152" t="s">
        <v>19</v>
      </c>
      <c r="BD37" s="243" t="s">
        <v>19</v>
      </c>
      <c r="BE37" s="244" t="s">
        <v>19</v>
      </c>
      <c r="BF37" s="160">
        <f t="shared" si="111"/>
        <v>2</v>
      </c>
      <c r="BG37" s="107">
        <v>23682</v>
      </c>
      <c r="BH37" s="160">
        <f t="shared" si="112"/>
        <v>13</v>
      </c>
      <c r="BI37" s="107">
        <v>18580</v>
      </c>
      <c r="BJ37" s="160">
        <f t="shared" si="113"/>
        <v>14</v>
      </c>
      <c r="BK37" s="85">
        <f t="shared" si="114"/>
        <v>-21.543788531374041</v>
      </c>
      <c r="BL37" s="109">
        <f t="shared" si="115"/>
        <v>-5102</v>
      </c>
      <c r="BM37" s="167">
        <f t="shared" si="99"/>
        <v>7</v>
      </c>
      <c r="BN37" s="96">
        <v>22132</v>
      </c>
      <c r="BO37" s="167">
        <f t="shared" si="100"/>
        <v>9</v>
      </c>
      <c r="BP37" s="96">
        <v>23092</v>
      </c>
      <c r="BQ37" s="167">
        <f t="shared" si="101"/>
        <v>12</v>
      </c>
      <c r="BR37" s="92">
        <f t="shared" si="102"/>
        <v>4.3376106994397254</v>
      </c>
      <c r="BS37" s="97">
        <f t="shared" si="103"/>
        <v>960</v>
      </c>
    </row>
    <row r="38" spans="1:71" x14ac:dyDescent="0.25">
      <c r="A38" s="3" t="s">
        <v>15</v>
      </c>
      <c r="B38" s="133">
        <f t="shared" si="104"/>
        <v>10</v>
      </c>
      <c r="C38" s="14">
        <v>26565</v>
      </c>
      <c r="D38" s="133">
        <f t="shared" si="105"/>
        <v>9</v>
      </c>
      <c r="E38" s="14">
        <v>28159</v>
      </c>
      <c r="F38" s="133">
        <f t="shared" si="65"/>
        <v>3</v>
      </c>
      <c r="G38" s="22">
        <f t="shared" si="106"/>
        <v>6.0003764351590441</v>
      </c>
      <c r="H38" s="17">
        <f t="shared" si="107"/>
        <v>1594</v>
      </c>
      <c r="I38" s="137">
        <f t="shared" si="67"/>
        <v>10</v>
      </c>
      <c r="J38" s="25">
        <v>25143</v>
      </c>
      <c r="K38" s="137">
        <f t="shared" si="68"/>
        <v>12</v>
      </c>
      <c r="L38" s="25">
        <v>26652</v>
      </c>
      <c r="M38" s="137">
        <f t="shared" si="69"/>
        <v>5</v>
      </c>
      <c r="N38" s="29">
        <f t="shared" si="70"/>
        <v>6.0016704450542893</v>
      </c>
      <c r="O38" s="30">
        <f t="shared" si="71"/>
        <v>1509</v>
      </c>
      <c r="P38" s="143">
        <f t="shared" si="72"/>
        <v>13</v>
      </c>
      <c r="Q38" s="36">
        <v>23466</v>
      </c>
      <c r="R38" s="143">
        <f t="shared" si="73"/>
        <v>13</v>
      </c>
      <c r="S38" s="36">
        <v>24874</v>
      </c>
      <c r="T38" s="143">
        <f t="shared" si="74"/>
        <v>4</v>
      </c>
      <c r="U38" s="40">
        <f t="shared" si="75"/>
        <v>6.0001704593880509</v>
      </c>
      <c r="V38" s="41">
        <f t="shared" si="76"/>
        <v>1408</v>
      </c>
      <c r="W38" s="334">
        <f t="shared" si="108"/>
        <v>13</v>
      </c>
      <c r="X38" s="337">
        <v>20531</v>
      </c>
      <c r="Y38" s="334">
        <f t="shared" si="77"/>
        <v>13</v>
      </c>
      <c r="Z38" s="337">
        <v>21763</v>
      </c>
      <c r="AA38" s="334">
        <f t="shared" si="78"/>
        <v>5</v>
      </c>
      <c r="AB38" s="354">
        <f t="shared" si="79"/>
        <v>6.0006818956699624</v>
      </c>
      <c r="AC38" s="349">
        <f t="shared" si="109"/>
        <v>1232</v>
      </c>
      <c r="AD38" s="147">
        <f t="shared" si="80"/>
        <v>5</v>
      </c>
      <c r="AE38" s="123">
        <v>22511</v>
      </c>
      <c r="AF38" s="147">
        <f t="shared" si="81"/>
        <v>5</v>
      </c>
      <c r="AG38" s="123">
        <v>23862</v>
      </c>
      <c r="AH38" s="147">
        <f t="shared" si="82"/>
        <v>4</v>
      </c>
      <c r="AI38" s="116">
        <f t="shared" si="83"/>
        <v>6.0015103727066768</v>
      </c>
      <c r="AJ38" s="117">
        <f t="shared" si="84"/>
        <v>1351</v>
      </c>
      <c r="AK38" s="164">
        <f t="shared" ref="AK38:AK48" si="128">RANK(AL38,AL$27:AL$40)</f>
        <v>9</v>
      </c>
      <c r="AL38" s="49">
        <v>18092</v>
      </c>
      <c r="AM38" s="164">
        <f t="shared" si="116"/>
        <v>9</v>
      </c>
      <c r="AN38" s="49">
        <v>19178</v>
      </c>
      <c r="AO38" s="164">
        <f t="shared" ref="AO38:AO40" si="129">RANK(AP38,AP$27:AP$40)</f>
        <v>4</v>
      </c>
      <c r="AP38" s="50">
        <f t="shared" ref="AP38" si="130">100*(AN38-AL38)/AL38</f>
        <v>6.0026531063453463</v>
      </c>
      <c r="AQ38" s="51">
        <f t="shared" ref="AQ38" si="131">AN38-AL38</f>
        <v>1086</v>
      </c>
      <c r="AR38" s="156">
        <f t="shared" si="110"/>
        <v>11</v>
      </c>
      <c r="AS38" s="126">
        <v>22738</v>
      </c>
      <c r="AT38" s="156">
        <f t="shared" si="88"/>
        <v>11</v>
      </c>
      <c r="AU38" s="228">
        <v>24102</v>
      </c>
      <c r="AV38" s="156">
        <f t="shared" si="89"/>
        <v>2</v>
      </c>
      <c r="AW38" s="127">
        <f t="shared" si="90"/>
        <v>5.9987685812296592</v>
      </c>
      <c r="AX38" s="128">
        <f t="shared" si="91"/>
        <v>1364</v>
      </c>
      <c r="AY38" s="152">
        <f t="shared" ref="AY38:AY41" si="132">RANK(AZ38,AZ$27:AZ$40)</f>
        <v>6</v>
      </c>
      <c r="AZ38" s="75">
        <v>18092</v>
      </c>
      <c r="BA38" s="152">
        <f t="shared" si="127"/>
        <v>6</v>
      </c>
      <c r="BB38" s="75">
        <v>18997</v>
      </c>
      <c r="BC38" s="152">
        <f t="shared" ref="BC38:BC41" si="133">RANK(BD38,BD$27:BD$40)</f>
        <v>1</v>
      </c>
      <c r="BD38" s="76">
        <f t="shared" ref="BD38:BD41" si="134">100*(BB38-AZ38)/AZ38</f>
        <v>5.0022109219544548</v>
      </c>
      <c r="BE38" s="77">
        <f t="shared" ref="BE38:BE41" si="135">BB38-AZ38</f>
        <v>905</v>
      </c>
      <c r="BF38" s="160">
        <f t="shared" si="111"/>
        <v>12</v>
      </c>
      <c r="BG38" s="107">
        <v>18092</v>
      </c>
      <c r="BH38" s="160">
        <f t="shared" si="112"/>
        <v>11</v>
      </c>
      <c r="BI38" s="107">
        <v>19178</v>
      </c>
      <c r="BJ38" s="160">
        <f t="shared" si="113"/>
        <v>3</v>
      </c>
      <c r="BK38" s="85">
        <f t="shared" si="114"/>
        <v>6.0026531063453463</v>
      </c>
      <c r="BL38" s="109">
        <f t="shared" si="115"/>
        <v>1086</v>
      </c>
      <c r="BM38" s="167">
        <f>RANK(BN38,BN$27:BN$40)</f>
        <v>14</v>
      </c>
      <c r="BN38" s="96">
        <v>20671</v>
      </c>
      <c r="BO38" s="167">
        <f t="shared" si="100"/>
        <v>14</v>
      </c>
      <c r="BP38" s="96">
        <v>21911</v>
      </c>
      <c r="BQ38" s="167">
        <f t="shared" si="101"/>
        <v>5</v>
      </c>
      <c r="BR38" s="92">
        <f t="shared" si="102"/>
        <v>5.9987421992162933</v>
      </c>
      <c r="BS38" s="97">
        <f t="shared" si="103"/>
        <v>1240</v>
      </c>
    </row>
    <row r="39" spans="1:71" x14ac:dyDescent="0.25">
      <c r="A39" s="6" t="s">
        <v>17</v>
      </c>
      <c r="B39" s="133">
        <f t="shared" si="104"/>
        <v>9</v>
      </c>
      <c r="C39" s="14">
        <v>26696</v>
      </c>
      <c r="D39" s="133">
        <f t="shared" si="105"/>
        <v>11</v>
      </c>
      <c r="E39" s="14">
        <v>27850</v>
      </c>
      <c r="F39" s="133">
        <f t="shared" si="65"/>
        <v>9</v>
      </c>
      <c r="G39" s="22">
        <f t="shared" si="106"/>
        <v>4.3227449805214269</v>
      </c>
      <c r="H39" s="17">
        <f t="shared" si="107"/>
        <v>1154</v>
      </c>
      <c r="I39" s="137">
        <f t="shared" si="67"/>
        <v>3</v>
      </c>
      <c r="J39" s="25">
        <v>32271</v>
      </c>
      <c r="K39" s="137" t="s">
        <v>19</v>
      </c>
      <c r="L39" s="236" t="s">
        <v>19</v>
      </c>
      <c r="M39" s="137" t="s">
        <v>19</v>
      </c>
      <c r="N39" s="237" t="s">
        <v>19</v>
      </c>
      <c r="O39" s="238" t="s">
        <v>19</v>
      </c>
      <c r="P39" s="143">
        <f t="shared" si="72"/>
        <v>8</v>
      </c>
      <c r="Q39" s="36">
        <v>25952</v>
      </c>
      <c r="R39" s="143">
        <f t="shared" si="73"/>
        <v>9</v>
      </c>
      <c r="S39" s="36">
        <v>26990</v>
      </c>
      <c r="T39" s="143">
        <f t="shared" si="74"/>
        <v>12</v>
      </c>
      <c r="U39" s="40">
        <f t="shared" si="75"/>
        <v>3.9996917385943278</v>
      </c>
      <c r="V39" s="41">
        <f t="shared" si="76"/>
        <v>1038</v>
      </c>
      <c r="W39" s="334">
        <f t="shared" si="108"/>
        <v>12</v>
      </c>
      <c r="X39" s="337">
        <v>20615</v>
      </c>
      <c r="Y39" s="334">
        <f t="shared" si="77"/>
        <v>10</v>
      </c>
      <c r="Z39" s="337">
        <v>22200</v>
      </c>
      <c r="AA39" s="334">
        <f t="shared" si="78"/>
        <v>3</v>
      </c>
      <c r="AB39" s="354">
        <f t="shared" si="79"/>
        <v>7.6885762794081982</v>
      </c>
      <c r="AC39" s="349">
        <f t="shared" si="109"/>
        <v>1585</v>
      </c>
      <c r="AD39" s="147">
        <f t="shared" si="80"/>
        <v>7</v>
      </c>
      <c r="AE39" s="123">
        <v>21681</v>
      </c>
      <c r="AF39" s="147">
        <f t="shared" si="81"/>
        <v>8</v>
      </c>
      <c r="AG39" s="123">
        <v>22700</v>
      </c>
      <c r="AH39" s="147">
        <f t="shared" si="82"/>
        <v>6</v>
      </c>
      <c r="AI39" s="116">
        <f t="shared" si="83"/>
        <v>4.6999677136663438</v>
      </c>
      <c r="AJ39" s="117">
        <f t="shared" si="84"/>
        <v>1019</v>
      </c>
      <c r="AK39" s="164" t="s">
        <v>19</v>
      </c>
      <c r="AL39" s="232" t="s">
        <v>19</v>
      </c>
      <c r="AM39" s="164" t="s">
        <v>19</v>
      </c>
      <c r="AN39" s="232" t="s">
        <v>19</v>
      </c>
      <c r="AO39" s="164" t="s">
        <v>19</v>
      </c>
      <c r="AP39" s="233" t="s">
        <v>19</v>
      </c>
      <c r="AQ39" s="232" t="s">
        <v>19</v>
      </c>
      <c r="AR39" s="156">
        <f t="shared" si="110"/>
        <v>9</v>
      </c>
      <c r="AS39" s="62">
        <v>24231</v>
      </c>
      <c r="AT39" s="156">
        <f t="shared" si="88"/>
        <v>9</v>
      </c>
      <c r="AU39" s="62">
        <v>25200</v>
      </c>
      <c r="AV39" s="156">
        <f t="shared" si="89"/>
        <v>12</v>
      </c>
      <c r="AW39" s="63">
        <f t="shared" si="90"/>
        <v>3.9990095332425404</v>
      </c>
      <c r="AX39" s="64">
        <f t="shared" si="91"/>
        <v>969</v>
      </c>
      <c r="AY39" s="152" t="s">
        <v>19</v>
      </c>
      <c r="AZ39" s="242" t="s">
        <v>19</v>
      </c>
      <c r="BA39" s="152" t="s">
        <v>19</v>
      </c>
      <c r="BB39" s="242" t="s">
        <v>19</v>
      </c>
      <c r="BC39" s="152" t="s">
        <v>19</v>
      </c>
      <c r="BD39" s="243" t="s">
        <v>19</v>
      </c>
      <c r="BE39" s="244" t="s">
        <v>19</v>
      </c>
      <c r="BF39" s="160">
        <f t="shared" si="111"/>
        <v>1</v>
      </c>
      <c r="BG39" s="107">
        <v>24231</v>
      </c>
      <c r="BH39" s="160">
        <f t="shared" si="112"/>
        <v>1</v>
      </c>
      <c r="BI39" s="107">
        <v>25200</v>
      </c>
      <c r="BJ39" s="160">
        <f t="shared" si="113"/>
        <v>12</v>
      </c>
      <c r="BK39" s="85">
        <f t="shared" si="114"/>
        <v>3.9990095332425404</v>
      </c>
      <c r="BL39" s="109">
        <f t="shared" si="115"/>
        <v>969</v>
      </c>
      <c r="BM39" s="167">
        <f t="shared" si="99"/>
        <v>8</v>
      </c>
      <c r="BN39" s="96">
        <v>21888</v>
      </c>
      <c r="BO39" s="167">
        <f t="shared" si="100"/>
        <v>10</v>
      </c>
      <c r="BP39" s="96">
        <v>22850</v>
      </c>
      <c r="BQ39" s="167">
        <f t="shared" si="101"/>
        <v>11</v>
      </c>
      <c r="BR39" s="92">
        <f t="shared" si="102"/>
        <v>4.3951023391812862</v>
      </c>
      <c r="BS39" s="97">
        <f t="shared" si="103"/>
        <v>962</v>
      </c>
    </row>
    <row r="40" spans="1:71" ht="15.75" thickBot="1" x14ac:dyDescent="0.3">
      <c r="A40" s="7" t="s">
        <v>16</v>
      </c>
      <c r="B40" s="134">
        <f t="shared" si="104"/>
        <v>4</v>
      </c>
      <c r="C40" s="15">
        <v>31000</v>
      </c>
      <c r="D40" s="134">
        <f t="shared" si="105"/>
        <v>5</v>
      </c>
      <c r="E40" s="15">
        <v>32200</v>
      </c>
      <c r="F40" s="134">
        <f t="shared" si="65"/>
        <v>14</v>
      </c>
      <c r="G40" s="23">
        <f t="shared" si="106"/>
        <v>3.870967741935484</v>
      </c>
      <c r="H40" s="18">
        <f t="shared" si="107"/>
        <v>1200</v>
      </c>
      <c r="I40" s="138">
        <f t="shared" si="67"/>
        <v>2</v>
      </c>
      <c r="J40" s="26">
        <v>32300</v>
      </c>
      <c r="K40" s="138">
        <f t="shared" si="68"/>
        <v>3</v>
      </c>
      <c r="L40" s="26">
        <v>33700</v>
      </c>
      <c r="M40" s="138">
        <f t="shared" si="69"/>
        <v>7</v>
      </c>
      <c r="N40" s="31">
        <f t="shared" si="70"/>
        <v>4.3343653250773997</v>
      </c>
      <c r="O40" s="32">
        <f t="shared" si="71"/>
        <v>1400</v>
      </c>
      <c r="P40" s="144">
        <f t="shared" si="72"/>
        <v>6</v>
      </c>
      <c r="Q40" s="37">
        <v>27600</v>
      </c>
      <c r="R40" s="144">
        <f t="shared" si="73"/>
        <v>7</v>
      </c>
      <c r="S40" s="37">
        <v>28700</v>
      </c>
      <c r="T40" s="144">
        <f t="shared" si="74"/>
        <v>13</v>
      </c>
      <c r="U40" s="42">
        <f t="shared" si="75"/>
        <v>3.9855072463768115</v>
      </c>
      <c r="V40" s="43">
        <f t="shared" si="76"/>
        <v>1100</v>
      </c>
      <c r="W40" s="338">
        <f t="shared" si="108"/>
        <v>7</v>
      </c>
      <c r="X40" s="339">
        <v>21400</v>
      </c>
      <c r="Y40" s="340">
        <f t="shared" si="77"/>
        <v>7</v>
      </c>
      <c r="Z40" s="339">
        <v>22400</v>
      </c>
      <c r="AA40" s="338">
        <f t="shared" si="78"/>
        <v>9</v>
      </c>
      <c r="AB40" s="355">
        <f t="shared" si="79"/>
        <v>4.6728971962616823</v>
      </c>
      <c r="AC40" s="350">
        <f t="shared" si="109"/>
        <v>1000</v>
      </c>
      <c r="AD40" s="148">
        <f t="shared" si="80"/>
        <v>8</v>
      </c>
      <c r="AE40" s="124">
        <v>21500</v>
      </c>
      <c r="AF40" s="149">
        <f t="shared" si="81"/>
        <v>10</v>
      </c>
      <c r="AG40" s="124">
        <v>22500</v>
      </c>
      <c r="AH40" s="148">
        <f t="shared" si="82"/>
        <v>7</v>
      </c>
      <c r="AI40" s="118">
        <f t="shared" si="83"/>
        <v>4.6511627906976747</v>
      </c>
      <c r="AJ40" s="119">
        <f t="shared" si="84"/>
        <v>1000</v>
      </c>
      <c r="AK40" s="165">
        <f t="shared" ref="AK40:AK50" si="136">RANK(AL40,AL$27:AL$40)</f>
        <v>2</v>
      </c>
      <c r="AL40" s="52">
        <v>22000</v>
      </c>
      <c r="AM40" s="165">
        <f t="shared" ref="AM40" si="137">RANK(AN40,AN$27:AN$40)</f>
        <v>3</v>
      </c>
      <c r="AN40" s="52">
        <v>22900</v>
      </c>
      <c r="AO40" s="165">
        <f t="shared" ref="AO40:AO42" si="138">RANK(AP40,AP$27:AP$40)</f>
        <v>8</v>
      </c>
      <c r="AP40" s="53">
        <f t="shared" ref="AP40" si="139">100*(AN40-AL40)/AL40</f>
        <v>4.0909090909090908</v>
      </c>
      <c r="AQ40" s="54">
        <f t="shared" ref="AQ40" si="140">AN40-AL40</f>
        <v>900</v>
      </c>
      <c r="AR40" s="157">
        <f t="shared" si="110"/>
        <v>8</v>
      </c>
      <c r="AS40" s="65">
        <v>24600</v>
      </c>
      <c r="AT40" s="157">
        <f t="shared" si="88"/>
        <v>8</v>
      </c>
      <c r="AU40" s="65">
        <v>25600</v>
      </c>
      <c r="AV40" s="157">
        <f t="shared" si="89"/>
        <v>6</v>
      </c>
      <c r="AW40" s="66">
        <f t="shared" si="90"/>
        <v>4.0650406504065044</v>
      </c>
      <c r="AX40" s="67">
        <f t="shared" si="91"/>
        <v>1000</v>
      </c>
      <c r="AY40" s="153">
        <f t="shared" ref="AY40:AY41" si="141">RANK(AZ40,AZ$27:AZ$40)</f>
        <v>2</v>
      </c>
      <c r="AZ40" s="78">
        <v>22400</v>
      </c>
      <c r="BA40" s="153">
        <f t="shared" ref="BA40:BA41" si="142">RANK(BB40,BB$27:BB$40)</f>
        <v>4</v>
      </c>
      <c r="BB40" s="78">
        <v>23300</v>
      </c>
      <c r="BC40" s="153">
        <f t="shared" ref="BC40:BC41" si="143">RANK(BD40,BD$27:BD$40)</f>
        <v>4</v>
      </c>
      <c r="BD40" s="79">
        <f t="shared" ref="BD40:BD41" si="144">100*(BB40-AZ40)/AZ40</f>
        <v>4.0178571428571432</v>
      </c>
      <c r="BE40" s="80">
        <f t="shared" ref="BE40:BE41" si="145">BB40-AZ40</f>
        <v>900</v>
      </c>
      <c r="BF40" s="161">
        <f t="shared" si="111"/>
        <v>4</v>
      </c>
      <c r="BG40" s="108">
        <v>22000</v>
      </c>
      <c r="BH40" s="161">
        <f t="shared" si="112"/>
        <v>4</v>
      </c>
      <c r="BI40" s="108">
        <v>22900</v>
      </c>
      <c r="BJ40" s="161">
        <f t="shared" si="113"/>
        <v>8</v>
      </c>
      <c r="BK40" s="86">
        <f t="shared" si="114"/>
        <v>4.0909090909090908</v>
      </c>
      <c r="BL40" s="111">
        <f t="shared" si="115"/>
        <v>900</v>
      </c>
      <c r="BM40" s="168">
        <f t="shared" si="99"/>
        <v>11</v>
      </c>
      <c r="BN40" s="98">
        <v>21500</v>
      </c>
      <c r="BO40" s="168">
        <f t="shared" si="100"/>
        <v>12</v>
      </c>
      <c r="BP40" s="98">
        <v>22650</v>
      </c>
      <c r="BQ40" s="168">
        <f t="shared" si="101"/>
        <v>6</v>
      </c>
      <c r="BR40" s="93">
        <f t="shared" si="102"/>
        <v>5.3488372093023253</v>
      </c>
      <c r="BS40" s="99">
        <f t="shared" si="103"/>
        <v>1150</v>
      </c>
    </row>
    <row r="41" spans="1:71" ht="15.75" thickBot="1" x14ac:dyDescent="0.3">
      <c r="A41" s="4" t="s">
        <v>18</v>
      </c>
      <c r="B41" s="19" t="s">
        <v>19</v>
      </c>
      <c r="C41" s="178">
        <f>AVERAGE(C27:C40)</f>
        <v>28504.297619047622</v>
      </c>
      <c r="D41" s="19" t="s">
        <v>19</v>
      </c>
      <c r="E41" s="179">
        <f>AVERAGE(E27:E40)</f>
        <v>30348.214285714286</v>
      </c>
      <c r="F41" s="10" t="s">
        <v>19</v>
      </c>
      <c r="G41" s="177">
        <f>AVERAGE(G27:G40)</f>
        <v>6.7356680555086426</v>
      </c>
      <c r="H41" s="20">
        <f>AVERAGE(H27:H40)</f>
        <v>1843.9166666666665</v>
      </c>
      <c r="I41" s="11" t="s">
        <v>19</v>
      </c>
      <c r="J41" s="180">
        <f>AVERAGE(J27:J40)</f>
        <v>27249.5</v>
      </c>
      <c r="K41" s="33" t="s">
        <v>19</v>
      </c>
      <c r="L41" s="181">
        <f>AVERAGE(L27:L40)</f>
        <v>30541.166666666668</v>
      </c>
      <c r="M41" s="33" t="s">
        <v>19</v>
      </c>
      <c r="N41" s="182">
        <f>AVERAGE(N27:N40)</f>
        <v>15.57092487519834</v>
      </c>
      <c r="O41" s="34">
        <f>AVERAGE(O27:O40)</f>
        <v>3404.818181818182</v>
      </c>
      <c r="P41" s="12" t="s">
        <v>19</v>
      </c>
      <c r="Q41" s="58">
        <f>AVERAGE(Q27:Q40)</f>
        <v>26717.29614968277</v>
      </c>
      <c r="R41" s="12" t="s">
        <v>19</v>
      </c>
      <c r="S41" s="58">
        <f>AVERAGE(S27:S40)</f>
        <v>28433.071428571428</v>
      </c>
      <c r="T41" s="44" t="s">
        <v>19</v>
      </c>
      <c r="U41" s="194">
        <f>AVERAGE(U27:U40)</f>
        <v>6.5860060703806864</v>
      </c>
      <c r="V41" s="45">
        <f>AVERAGE(V27:V40)</f>
        <v>1715.7752788886578</v>
      </c>
      <c r="W41" s="341" t="s">
        <v>19</v>
      </c>
      <c r="X41" s="342">
        <f>AVERAGE(X27:X40)</f>
        <v>21715.571428571428</v>
      </c>
      <c r="Y41" s="343" t="s">
        <v>19</v>
      </c>
      <c r="Z41" s="344">
        <f>AVERAGE(Z27:Z40)</f>
        <v>23008.714285714286</v>
      </c>
      <c r="AA41" s="341" t="s">
        <v>19</v>
      </c>
      <c r="AB41" s="356">
        <f>AVERAGE(AB27:AB40)</f>
        <v>5.9555163864818628</v>
      </c>
      <c r="AC41" s="351">
        <f>AVERAGE(AC27:AC40)</f>
        <v>1293.1428571428571</v>
      </c>
      <c r="AD41" s="112" t="s">
        <v>19</v>
      </c>
      <c r="AE41" s="113">
        <f>AVERAGE(AE27:AE40)</f>
        <v>22260.076923076922</v>
      </c>
      <c r="AF41" s="112" t="s">
        <v>19</v>
      </c>
      <c r="AG41" s="125">
        <f>AVERAGE(AG27:AG40)</f>
        <v>23490.076923076922</v>
      </c>
      <c r="AH41" s="121" t="s">
        <v>19</v>
      </c>
      <c r="AI41" s="195">
        <f>AVERAGE(AI27:AI40)</f>
        <v>5.7053511784134461</v>
      </c>
      <c r="AJ41" s="120">
        <f>AVERAGE(AJ27:AJ40)</f>
        <v>1230</v>
      </c>
      <c r="AK41" s="55" t="s">
        <v>19</v>
      </c>
      <c r="AL41" s="188">
        <f>AVERAGE(AL27:AL40)</f>
        <v>19665.363636363636</v>
      </c>
      <c r="AM41" s="56" t="s">
        <v>19</v>
      </c>
      <c r="AN41" s="192">
        <f>AVERAGE(AN27:AN40)</f>
        <v>20837.166666666668</v>
      </c>
      <c r="AO41" s="56" t="s">
        <v>19</v>
      </c>
      <c r="AP41" s="199">
        <f>AVERAGE(AP27:AP40)</f>
        <v>7.0278866733786183</v>
      </c>
      <c r="AQ41" s="57">
        <f>AVERAGE(AQ27:AQ40)</f>
        <v>1377</v>
      </c>
      <c r="AR41" s="68" t="s">
        <v>19</v>
      </c>
      <c r="AS41" s="69">
        <f>AVERAGE(AS27:AS40)</f>
        <v>24993.642857142859</v>
      </c>
      <c r="AT41" s="68" t="s">
        <v>19</v>
      </c>
      <c r="AU41" s="69">
        <f>AVERAGE(AU27:AU40)</f>
        <v>26138.857142857141</v>
      </c>
      <c r="AV41" s="70" t="s">
        <v>19</v>
      </c>
      <c r="AW41" s="197">
        <f>AVERAGE(AW27:AW40)</f>
        <v>4.6162367175778529</v>
      </c>
      <c r="AX41" s="71">
        <f>AVERAGE(AX27:AX40)</f>
        <v>1145.2142857142858</v>
      </c>
      <c r="AY41" s="81" t="s">
        <v>19</v>
      </c>
      <c r="AZ41" s="186">
        <f>AVERAGE(AZ27:AZ40)</f>
        <v>20717.666666666668</v>
      </c>
      <c r="BA41" s="82" t="s">
        <v>19</v>
      </c>
      <c r="BB41" s="190">
        <f>AVERAGE(BB27:BB40)</f>
        <v>23283.833333333332</v>
      </c>
      <c r="BC41" s="82" t="s">
        <v>19</v>
      </c>
      <c r="BD41" s="196">
        <f>AVERAGE(BD27:BD40)</f>
        <v>4.5886481135485298</v>
      </c>
      <c r="BE41" s="83">
        <f>AVERAGE(BE27:BE40)</f>
        <v>972.5</v>
      </c>
      <c r="BF41" s="87" t="s">
        <v>19</v>
      </c>
      <c r="BG41" s="88">
        <f>AVERAGE(BG27:BG40)</f>
        <v>20299.485142857146</v>
      </c>
      <c r="BH41" s="87" t="s">
        <v>19</v>
      </c>
      <c r="BI41" s="88">
        <f>AVERAGE(BI27:BI40)</f>
        <v>21064.5</v>
      </c>
      <c r="BJ41" s="89" t="s">
        <v>19</v>
      </c>
      <c r="BK41" s="198">
        <f>AVERAGE(BK27:BK40)</f>
        <v>4.1499716274937954</v>
      </c>
      <c r="BL41" s="90">
        <f>AVERAGE(BL27:BL40)</f>
        <v>765.01485714285707</v>
      </c>
      <c r="BM41" s="100" t="s">
        <v>19</v>
      </c>
      <c r="BN41" s="189">
        <f>AVERAGE(BN27:BN40)</f>
        <v>22143.285714285714</v>
      </c>
      <c r="BO41" s="101" t="s">
        <v>19</v>
      </c>
      <c r="BP41" s="193">
        <f>AVERAGE(BP27:BP40)</f>
        <v>23480.714285714286</v>
      </c>
      <c r="BQ41" s="101" t="s">
        <v>19</v>
      </c>
      <c r="BR41" s="200">
        <f>AVERAGE(BR27:BR40)</f>
        <v>6.0855220978210172</v>
      </c>
      <c r="BS41" s="102">
        <f>AVERAGE(BS27:BS40)</f>
        <v>1337.4285714285713</v>
      </c>
    </row>
    <row r="42" spans="1:71" x14ac:dyDescent="0.25">
      <c r="A42" s="1"/>
      <c r="B42" s="141"/>
      <c r="C42" s="1"/>
      <c r="D42" s="141"/>
      <c r="E42" s="1"/>
      <c r="F42" s="141"/>
      <c r="G42" s="1"/>
      <c r="H42" s="1"/>
      <c r="I42" s="141"/>
      <c r="J42" s="1"/>
      <c r="K42" s="141"/>
      <c r="L42" s="1"/>
      <c r="M42" s="141"/>
      <c r="N42" s="1"/>
      <c r="O42" s="1"/>
      <c r="P42" s="141"/>
      <c r="Q42" s="103"/>
      <c r="R42" s="141"/>
      <c r="S42" s="1"/>
      <c r="T42" s="141"/>
      <c r="U42" s="1"/>
      <c r="V42" s="1"/>
      <c r="W42" s="1"/>
      <c r="X42" s="1"/>
      <c r="Y42" s="1"/>
      <c r="Z42" s="1"/>
      <c r="AA42" s="1"/>
      <c r="AB42" s="1"/>
      <c r="AC42" s="1"/>
      <c r="AD42" s="141"/>
      <c r="AE42" s="1"/>
      <c r="AF42" s="141"/>
      <c r="AG42" s="1"/>
      <c r="AH42" s="141"/>
      <c r="AI42" s="1"/>
      <c r="AJ42" s="1"/>
      <c r="AK42" s="141"/>
      <c r="AL42" s="1"/>
      <c r="AM42" s="141"/>
      <c r="AN42" s="1"/>
      <c r="AO42" s="141"/>
      <c r="AP42" s="1"/>
      <c r="AQ42" s="1"/>
      <c r="AR42" s="141"/>
      <c r="AS42" s="103"/>
      <c r="AT42" s="141"/>
      <c r="AU42" s="1"/>
      <c r="AV42" s="141"/>
      <c r="AW42" s="1"/>
      <c r="AX42" s="1"/>
      <c r="AY42" s="141"/>
      <c r="AZ42" s="1"/>
      <c r="BA42" s="141"/>
      <c r="BB42" s="1"/>
      <c r="BC42" s="14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71" x14ac:dyDescent="0.25">
      <c r="A43" s="1"/>
      <c r="B43" s="141"/>
      <c r="C43" s="1"/>
      <c r="D43" s="141"/>
      <c r="E43" s="1"/>
      <c r="F43" s="141"/>
      <c r="G43" s="1"/>
      <c r="H43" s="1"/>
      <c r="I43" s="141"/>
      <c r="J43" s="1"/>
      <c r="K43" s="141"/>
      <c r="L43" s="1"/>
      <c r="M43" s="141"/>
      <c r="N43" s="1"/>
      <c r="O43" s="1"/>
      <c r="P43" s="141"/>
      <c r="Q43" s="103"/>
      <c r="R43" s="141"/>
      <c r="S43" s="1"/>
      <c r="T43" s="141"/>
      <c r="U43" s="1"/>
      <c r="V43" s="1"/>
      <c r="W43" s="1"/>
      <c r="X43" s="1"/>
      <c r="Y43" s="1"/>
      <c r="Z43" s="1"/>
      <c r="AA43" s="1"/>
      <c r="AB43" s="1"/>
      <c r="AC43" s="1"/>
      <c r="AD43" s="141"/>
      <c r="AE43" s="1"/>
      <c r="AF43" s="141"/>
      <c r="AG43" s="1"/>
      <c r="AH43" s="141"/>
      <c r="AI43" s="1"/>
      <c r="AJ43" s="1"/>
      <c r="AK43" s="141"/>
      <c r="AL43" s="1"/>
      <c r="AM43" s="141"/>
      <c r="AN43" s="1"/>
      <c r="AO43" s="141"/>
      <c r="AP43" s="1"/>
      <c r="AQ43" s="1"/>
      <c r="AR43" s="141"/>
      <c r="AS43" s="103"/>
      <c r="AT43" s="141"/>
      <c r="AU43" s="1"/>
      <c r="AV43" s="141"/>
      <c r="AW43" s="1"/>
      <c r="AX43" s="1"/>
      <c r="AY43" s="141"/>
      <c r="AZ43" s="1"/>
      <c r="BA43" s="141"/>
      <c r="BB43" s="1"/>
      <c r="BC43" s="14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</sheetData>
  <mergeCells count="74">
    <mergeCell ref="A25:A26"/>
    <mergeCell ref="B4:C4"/>
    <mergeCell ref="B25:C25"/>
    <mergeCell ref="AR25:AS25"/>
    <mergeCell ref="AK25:AL25"/>
    <mergeCell ref="AK4:AL4"/>
    <mergeCell ref="A4:A5"/>
    <mergeCell ref="B24:H24"/>
    <mergeCell ref="D25:E25"/>
    <mergeCell ref="F25:H25"/>
    <mergeCell ref="I25:J25"/>
    <mergeCell ref="I24:O24"/>
    <mergeCell ref="AF25:AG25"/>
    <mergeCell ref="AH25:AJ25"/>
    <mergeCell ref="R25:S25"/>
    <mergeCell ref="T25:V25"/>
    <mergeCell ref="B3:H3"/>
    <mergeCell ref="I3:O3"/>
    <mergeCell ref="AD3:AJ3"/>
    <mergeCell ref="P3:V3"/>
    <mergeCell ref="AH4:AJ4"/>
    <mergeCell ref="I4:J4"/>
    <mergeCell ref="D4:E4"/>
    <mergeCell ref="R4:S4"/>
    <mergeCell ref="F4:H4"/>
    <mergeCell ref="K4:L4"/>
    <mergeCell ref="M4:O4"/>
    <mergeCell ref="W3:AC3"/>
    <mergeCell ref="W4:X4"/>
    <mergeCell ref="Y4:Z4"/>
    <mergeCell ref="AA4:AC4"/>
    <mergeCell ref="AD25:AE25"/>
    <mergeCell ref="AF4:AG4"/>
    <mergeCell ref="P4:Q4"/>
    <mergeCell ref="P25:Q25"/>
    <mergeCell ref="K25:L25"/>
    <mergeCell ref="M25:O25"/>
    <mergeCell ref="P24:V24"/>
    <mergeCell ref="T4:V4"/>
    <mergeCell ref="AD4:AE4"/>
    <mergeCell ref="AD24:AJ24"/>
    <mergeCell ref="W24:AC24"/>
    <mergeCell ref="W25:X25"/>
    <mergeCell ref="Y25:Z25"/>
    <mergeCell ref="AA25:AC25"/>
    <mergeCell ref="AM25:AN25"/>
    <mergeCell ref="AO25:AQ25"/>
    <mergeCell ref="AT4:AU4"/>
    <mergeCell ref="AT25:AU25"/>
    <mergeCell ref="AM4:AN4"/>
    <mergeCell ref="AK3:AQ3"/>
    <mergeCell ref="AK24:AQ24"/>
    <mergeCell ref="AR3:AX3"/>
    <mergeCell ref="AR24:AX24"/>
    <mergeCell ref="AR4:AS4"/>
    <mergeCell ref="AV4:AX4"/>
    <mergeCell ref="AY3:BE3"/>
    <mergeCell ref="AY24:BE24"/>
    <mergeCell ref="BC4:BE4"/>
    <mergeCell ref="AY4:AZ4"/>
    <mergeCell ref="BA4:BB4"/>
    <mergeCell ref="BM24:BS24"/>
    <mergeCell ref="BM25:BN25"/>
    <mergeCell ref="BO25:BP25"/>
    <mergeCell ref="BQ25:BS25"/>
    <mergeCell ref="AO4:AQ4"/>
    <mergeCell ref="BF24:BL24"/>
    <mergeCell ref="BF25:BG25"/>
    <mergeCell ref="BH25:BI25"/>
    <mergeCell ref="BJ25:BL25"/>
    <mergeCell ref="BA25:BB25"/>
    <mergeCell ref="AY25:AZ25"/>
    <mergeCell ref="BC25:BE25"/>
    <mergeCell ref="AV25:AX25"/>
  </mergeCells>
  <pageMargins left="0.70866141732283472" right="0.70866141732283472" top="0.78740157480314965" bottom="0.78740157480314965" header="0.31496062992125984" footer="0.31496062992125984"/>
  <pageSetup paperSize="8" scale="88" fitToWidth="6" orientation="landscape" r:id="rId1"/>
  <headerFooter>
    <oddHeader>&amp;LČ.j.: MSMT-9715/2019-1&amp;RPříloha  č. 14
Tabulka č. 1 a 2, strana &amp;P</oddHeader>
  </headerFooter>
  <colBreaks count="2" manualBreakCount="2">
    <brk id="15" max="1048575" man="1"/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"/>
  <sheetViews>
    <sheetView workbookViewId="0">
      <selection activeCell="E2" sqref="E2"/>
    </sheetView>
  </sheetViews>
  <sheetFormatPr defaultRowHeight="15" x14ac:dyDescent="0.25"/>
  <sheetData>
    <row r="1" spans="1:14" ht="15.75" thickBot="1" x14ac:dyDescent="0.3">
      <c r="A1" s="318">
        <v>2020</v>
      </c>
      <c r="B1" s="319"/>
      <c r="C1" s="318">
        <v>2021</v>
      </c>
      <c r="D1" s="319"/>
      <c r="E1" s="320" t="s">
        <v>34</v>
      </c>
      <c r="F1" s="321"/>
      <c r="G1" s="322"/>
    </row>
    <row r="3" spans="1:14" x14ac:dyDescent="0.25">
      <c r="A3" s="104"/>
      <c r="B3" s="104"/>
      <c r="C3" s="104"/>
      <c r="D3" s="104"/>
      <c r="E3" s="104"/>
      <c r="F3" s="105"/>
      <c r="G3" s="104"/>
      <c r="H3" s="104"/>
      <c r="I3" s="104"/>
      <c r="J3" s="104"/>
      <c r="K3" s="105"/>
      <c r="L3" s="104"/>
      <c r="M3" s="104"/>
      <c r="N3" s="104"/>
    </row>
    <row r="4" spans="1:14" x14ac:dyDescent="0.25">
      <c r="A4" s="104"/>
      <c r="B4" s="104"/>
      <c r="C4" s="104"/>
      <c r="D4" s="229"/>
    </row>
    <row r="5" spans="1:14" x14ac:dyDescent="0.25">
      <c r="A5" s="104"/>
      <c r="B5" s="104"/>
      <c r="C5" s="104"/>
      <c r="D5" s="229"/>
    </row>
    <row r="6" spans="1:14" x14ac:dyDescent="0.25">
      <c r="A6" s="104"/>
      <c r="B6" s="104"/>
      <c r="C6" s="104"/>
      <c r="D6" s="229"/>
    </row>
    <row r="7" spans="1:14" x14ac:dyDescent="0.25">
      <c r="A7" s="104"/>
      <c r="B7" s="104"/>
      <c r="C7" s="104"/>
      <c r="D7" s="229"/>
    </row>
    <row r="8" spans="1:14" x14ac:dyDescent="0.25">
      <c r="A8" s="104"/>
      <c r="B8" s="104"/>
      <c r="C8" s="104"/>
      <c r="D8" s="229"/>
    </row>
    <row r="9" spans="1:14" x14ac:dyDescent="0.25">
      <c r="A9" s="104"/>
      <c r="B9" s="104"/>
      <c r="C9" s="104"/>
      <c r="D9" s="229"/>
    </row>
    <row r="10" spans="1:14" x14ac:dyDescent="0.25">
      <c r="A10" s="104"/>
      <c r="B10" s="104"/>
      <c r="C10" s="104"/>
      <c r="D10" s="229"/>
    </row>
    <row r="11" spans="1:14" x14ac:dyDescent="0.25">
      <c r="A11" s="104"/>
      <c r="B11" s="104"/>
      <c r="C11" s="104"/>
      <c r="D11" s="229"/>
    </row>
    <row r="12" spans="1:14" x14ac:dyDescent="0.25">
      <c r="A12" s="104"/>
      <c r="B12" s="104"/>
      <c r="C12" s="104"/>
      <c r="D12" s="229"/>
    </row>
    <row r="13" spans="1:14" x14ac:dyDescent="0.25">
      <c r="A13" s="104"/>
      <c r="B13" s="104"/>
      <c r="C13" s="104"/>
      <c r="D13" s="229"/>
    </row>
    <row r="14" spans="1:14" x14ac:dyDescent="0.25">
      <c r="A14" s="104"/>
      <c r="B14" s="105"/>
      <c r="C14" s="105"/>
      <c r="D14" s="229"/>
    </row>
    <row r="15" spans="1:14" x14ac:dyDescent="0.25">
      <c r="A15" s="105"/>
      <c r="B15" s="104"/>
      <c r="C15" s="104"/>
      <c r="D15" s="229"/>
    </row>
    <row r="16" spans="1:14" x14ac:dyDescent="0.25">
      <c r="A16" s="105"/>
      <c r="B16" s="104"/>
      <c r="C16" s="104"/>
      <c r="D16" s="229"/>
    </row>
    <row r="17" spans="1:4" x14ac:dyDescent="0.25">
      <c r="A17" s="104"/>
      <c r="B17" s="104"/>
      <c r="C17" s="104"/>
      <c r="D17" s="229"/>
    </row>
    <row r="18" spans="1:4" x14ac:dyDescent="0.25">
      <c r="A18" s="104"/>
      <c r="B18" s="229"/>
      <c r="C18" s="230"/>
      <c r="D18" s="229"/>
    </row>
    <row r="19" spans="1:4" x14ac:dyDescent="0.25">
      <c r="A19" s="104"/>
    </row>
    <row r="20" spans="1:4" x14ac:dyDescent="0.25">
      <c r="A20" s="231"/>
    </row>
  </sheetData>
  <mergeCells count="3">
    <mergeCell ref="A1:B1"/>
    <mergeCell ref="C1:D1"/>
    <mergeCell ref="E1:G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List1!Názvy_tisku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Cahová Lenka</dc:creator>
  <cp:lastModifiedBy>Šafránková Eva</cp:lastModifiedBy>
  <cp:lastPrinted>2018-07-11T11:20:11Z</cp:lastPrinted>
  <dcterms:created xsi:type="dcterms:W3CDTF">2014-07-07T09:40:28Z</dcterms:created>
  <dcterms:modified xsi:type="dcterms:W3CDTF">2021-09-22T09:38:46Z</dcterms:modified>
</cp:coreProperties>
</file>