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Tabulka č. 1" sheetId="8" r:id="rId7"/>
    <sheet name="Tabulka č. 2" sheetId="18" r:id="rId8"/>
    <sheet name="KN 2018" sheetId="1" r:id="rId9"/>
    <sheet name="KN 2017" sheetId="17" r:id="rId10"/>
  </sheets>
  <calcPr calcId="152511"/>
</workbook>
</file>

<file path=xl/calcChain.xml><?xml version="1.0" encoding="utf-8"?>
<calcChain xmlns="http://schemas.openxmlformats.org/spreadsheetml/2006/main">
  <c r="A33" i="18" l="1"/>
  <c r="A26" i="18"/>
  <c r="A19" i="18"/>
  <c r="A12" i="18"/>
  <c r="A5" i="18"/>
  <c r="P39" i="8" l="1"/>
  <c r="O39" i="8"/>
  <c r="O39" i="18" s="1"/>
  <c r="N39" i="8"/>
  <c r="N39" i="18" s="1"/>
  <c r="M39" i="8"/>
  <c r="M39" i="18" s="1"/>
  <c r="L39" i="8"/>
  <c r="L39" i="18" s="1"/>
  <c r="K39" i="8"/>
  <c r="K39" i="18" s="1"/>
  <c r="J39" i="8"/>
  <c r="J39" i="18" s="1"/>
  <c r="I39" i="8"/>
  <c r="I39" i="18" s="1"/>
  <c r="H39" i="8"/>
  <c r="H39" i="18" s="1"/>
  <c r="G39" i="8"/>
  <c r="G39" i="18" s="1"/>
  <c r="F39" i="8"/>
  <c r="F39" i="18" s="1"/>
  <c r="E39" i="8"/>
  <c r="E39" i="18" s="1"/>
  <c r="D39" i="8"/>
  <c r="D39" i="18" s="1"/>
  <c r="C39" i="8"/>
  <c r="C39" i="18" s="1"/>
  <c r="P38" i="8"/>
  <c r="O38" i="8"/>
  <c r="O38" i="18" s="1"/>
  <c r="N38" i="8"/>
  <c r="N38" i="18" s="1"/>
  <c r="M38" i="8"/>
  <c r="M38" i="18" s="1"/>
  <c r="L38" i="8"/>
  <c r="L38" i="18" s="1"/>
  <c r="K38" i="8"/>
  <c r="K38" i="18" s="1"/>
  <c r="J38" i="8"/>
  <c r="J38" i="18" s="1"/>
  <c r="I38" i="8"/>
  <c r="I38" i="18" s="1"/>
  <c r="H38" i="8"/>
  <c r="H38" i="18" s="1"/>
  <c r="G38" i="8"/>
  <c r="G38" i="18" s="1"/>
  <c r="F38" i="8"/>
  <c r="F38" i="18" s="1"/>
  <c r="E38" i="8"/>
  <c r="E38" i="18" s="1"/>
  <c r="D38" i="8"/>
  <c r="D38" i="18" s="1"/>
  <c r="C38" i="8"/>
  <c r="C38" i="18" s="1"/>
  <c r="P37" i="8"/>
  <c r="O37" i="8"/>
  <c r="O37" i="18" s="1"/>
  <c r="N37" i="8"/>
  <c r="N37" i="18" s="1"/>
  <c r="M37" i="8"/>
  <c r="M37" i="18" s="1"/>
  <c r="L37" i="8"/>
  <c r="L37" i="18" s="1"/>
  <c r="K37" i="8"/>
  <c r="K37" i="18" s="1"/>
  <c r="J37" i="8"/>
  <c r="J37" i="18" s="1"/>
  <c r="I37" i="8"/>
  <c r="I37" i="18" s="1"/>
  <c r="H37" i="8"/>
  <c r="H37" i="18" s="1"/>
  <c r="G37" i="8"/>
  <c r="G37" i="18" s="1"/>
  <c r="F37" i="8"/>
  <c r="F37" i="18" s="1"/>
  <c r="E37" i="8"/>
  <c r="E37" i="18" s="1"/>
  <c r="D37" i="8"/>
  <c r="D37" i="18" s="1"/>
  <c r="C37" i="8"/>
  <c r="C37" i="18" s="1"/>
  <c r="P36" i="8"/>
  <c r="O36" i="8"/>
  <c r="O36" i="18" s="1"/>
  <c r="N36" i="8"/>
  <c r="N36" i="18" s="1"/>
  <c r="M36" i="8"/>
  <c r="M36" i="18" s="1"/>
  <c r="L36" i="8"/>
  <c r="L36" i="18" s="1"/>
  <c r="K36" i="8"/>
  <c r="K36" i="18" s="1"/>
  <c r="J36" i="8"/>
  <c r="J36" i="18" s="1"/>
  <c r="I36" i="8"/>
  <c r="I36" i="18" s="1"/>
  <c r="H36" i="8"/>
  <c r="H36" i="18" s="1"/>
  <c r="G36" i="8"/>
  <c r="G36" i="18" s="1"/>
  <c r="F36" i="8"/>
  <c r="F36" i="18" s="1"/>
  <c r="E36" i="8"/>
  <c r="E36" i="18" s="1"/>
  <c r="D36" i="8"/>
  <c r="D36" i="18" s="1"/>
  <c r="C36" i="8"/>
  <c r="C36" i="18" s="1"/>
  <c r="P35" i="8"/>
  <c r="O35" i="8"/>
  <c r="O35" i="18" s="1"/>
  <c r="N35" i="8"/>
  <c r="N35" i="18" s="1"/>
  <c r="M35" i="8"/>
  <c r="M35" i="18" s="1"/>
  <c r="L35" i="8"/>
  <c r="L35" i="18" s="1"/>
  <c r="K35" i="8"/>
  <c r="K35" i="18" s="1"/>
  <c r="J35" i="8"/>
  <c r="J35" i="18" s="1"/>
  <c r="I35" i="8"/>
  <c r="I35" i="18" s="1"/>
  <c r="H35" i="8"/>
  <c r="H35" i="18" s="1"/>
  <c r="G35" i="8"/>
  <c r="G35" i="18" s="1"/>
  <c r="F35" i="8"/>
  <c r="F35" i="18" s="1"/>
  <c r="E35" i="8"/>
  <c r="E35" i="18" s="1"/>
  <c r="D35" i="8"/>
  <c r="D35" i="18" s="1"/>
  <c r="C35" i="8"/>
  <c r="C35" i="18" s="1"/>
  <c r="P34" i="8"/>
  <c r="O34" i="8"/>
  <c r="O34" i="18" s="1"/>
  <c r="N34" i="8"/>
  <c r="N34" i="18" s="1"/>
  <c r="M34" i="8"/>
  <c r="M34" i="18" s="1"/>
  <c r="L34" i="8"/>
  <c r="L34" i="18" s="1"/>
  <c r="K34" i="8"/>
  <c r="K34" i="18" s="1"/>
  <c r="J34" i="8"/>
  <c r="J34" i="18" s="1"/>
  <c r="I34" i="8"/>
  <c r="I34" i="18" s="1"/>
  <c r="H34" i="8"/>
  <c r="H34" i="18" s="1"/>
  <c r="G34" i="8"/>
  <c r="G34" i="18" s="1"/>
  <c r="F34" i="8"/>
  <c r="F34" i="18" s="1"/>
  <c r="E34" i="8"/>
  <c r="E34" i="18" s="1"/>
  <c r="D34" i="8"/>
  <c r="D34" i="18" s="1"/>
  <c r="C34" i="8"/>
  <c r="C34" i="18" s="1"/>
  <c r="B39" i="8"/>
  <c r="B39" i="18" s="1"/>
  <c r="B38" i="8"/>
  <c r="B38" i="18" s="1"/>
  <c r="B37" i="8"/>
  <c r="B37" i="18" s="1"/>
  <c r="B36" i="8"/>
  <c r="B36" i="18" s="1"/>
  <c r="B35" i="8"/>
  <c r="B35" i="18" s="1"/>
  <c r="B34" i="8"/>
  <c r="B34" i="18" s="1"/>
  <c r="P32" i="8"/>
  <c r="O32" i="8"/>
  <c r="O32" i="18" s="1"/>
  <c r="N32" i="8"/>
  <c r="N32" i="18" s="1"/>
  <c r="M32" i="8"/>
  <c r="M32" i="18" s="1"/>
  <c r="L32" i="8"/>
  <c r="L32" i="18" s="1"/>
  <c r="K32" i="8"/>
  <c r="K32" i="18" s="1"/>
  <c r="J32" i="8"/>
  <c r="J32" i="18" s="1"/>
  <c r="I32" i="8"/>
  <c r="I32" i="18" s="1"/>
  <c r="H32" i="8"/>
  <c r="H32" i="18" s="1"/>
  <c r="G32" i="8"/>
  <c r="G32" i="18" s="1"/>
  <c r="F32" i="8"/>
  <c r="F32" i="18" s="1"/>
  <c r="E32" i="8"/>
  <c r="E32" i="18" s="1"/>
  <c r="D32" i="8"/>
  <c r="D32" i="18" s="1"/>
  <c r="C32" i="8"/>
  <c r="C32" i="18" s="1"/>
  <c r="P31" i="8"/>
  <c r="O31" i="8"/>
  <c r="O31" i="18" s="1"/>
  <c r="N31" i="8"/>
  <c r="N31" i="18" s="1"/>
  <c r="M31" i="8"/>
  <c r="M31" i="18" s="1"/>
  <c r="L31" i="8"/>
  <c r="L31" i="18" s="1"/>
  <c r="K31" i="8"/>
  <c r="K31" i="18" s="1"/>
  <c r="J31" i="8"/>
  <c r="J31" i="18" s="1"/>
  <c r="I31" i="8"/>
  <c r="I31" i="18" s="1"/>
  <c r="H31" i="8"/>
  <c r="H31" i="18" s="1"/>
  <c r="G31" i="8"/>
  <c r="G31" i="18" s="1"/>
  <c r="F31" i="8"/>
  <c r="F31" i="18" s="1"/>
  <c r="E31" i="8"/>
  <c r="E31" i="18" s="1"/>
  <c r="D31" i="8"/>
  <c r="D31" i="18" s="1"/>
  <c r="C31" i="8"/>
  <c r="C31" i="18" s="1"/>
  <c r="P30" i="8"/>
  <c r="O30" i="8"/>
  <c r="O30" i="18" s="1"/>
  <c r="N30" i="8"/>
  <c r="N30" i="18" s="1"/>
  <c r="M30" i="8"/>
  <c r="M30" i="18" s="1"/>
  <c r="L30" i="8"/>
  <c r="L30" i="18" s="1"/>
  <c r="K30" i="8"/>
  <c r="K30" i="18" s="1"/>
  <c r="J30" i="8"/>
  <c r="J30" i="18" s="1"/>
  <c r="I30" i="8"/>
  <c r="I30" i="18" s="1"/>
  <c r="H30" i="8"/>
  <c r="H30" i="18" s="1"/>
  <c r="G30" i="8"/>
  <c r="G30" i="18" s="1"/>
  <c r="F30" i="8"/>
  <c r="F30" i="18" s="1"/>
  <c r="E30" i="8"/>
  <c r="E30" i="18" s="1"/>
  <c r="D30" i="8"/>
  <c r="D30" i="18" s="1"/>
  <c r="C30" i="8"/>
  <c r="C30" i="18" s="1"/>
  <c r="P29" i="8"/>
  <c r="O29" i="8"/>
  <c r="O29" i="18" s="1"/>
  <c r="N29" i="8"/>
  <c r="N29" i="18" s="1"/>
  <c r="M29" i="8"/>
  <c r="M29" i="18" s="1"/>
  <c r="L29" i="8"/>
  <c r="L29" i="18" s="1"/>
  <c r="K29" i="8"/>
  <c r="K29" i="18" s="1"/>
  <c r="J29" i="8"/>
  <c r="J29" i="18" s="1"/>
  <c r="I29" i="8"/>
  <c r="I29" i="18" s="1"/>
  <c r="H29" i="8"/>
  <c r="H29" i="18" s="1"/>
  <c r="G29" i="8"/>
  <c r="G29" i="18" s="1"/>
  <c r="F29" i="8"/>
  <c r="F29" i="18" s="1"/>
  <c r="E29" i="8"/>
  <c r="E29" i="18" s="1"/>
  <c r="D29" i="8"/>
  <c r="D29" i="18" s="1"/>
  <c r="C29" i="8"/>
  <c r="C29" i="18" s="1"/>
  <c r="P28" i="8"/>
  <c r="O28" i="8"/>
  <c r="O28" i="18" s="1"/>
  <c r="N28" i="8"/>
  <c r="N28" i="18" s="1"/>
  <c r="M28" i="8"/>
  <c r="M28" i="18" s="1"/>
  <c r="L28" i="8"/>
  <c r="L28" i="18" s="1"/>
  <c r="K28" i="8"/>
  <c r="K28" i="18" s="1"/>
  <c r="J28" i="8"/>
  <c r="J28" i="18" s="1"/>
  <c r="I28" i="8"/>
  <c r="I28" i="18" s="1"/>
  <c r="H28" i="8"/>
  <c r="H28" i="18" s="1"/>
  <c r="G28" i="8"/>
  <c r="G28" i="18" s="1"/>
  <c r="F28" i="8"/>
  <c r="F28" i="18" s="1"/>
  <c r="E28" i="8"/>
  <c r="E28" i="18" s="1"/>
  <c r="D28" i="8"/>
  <c r="D28" i="18" s="1"/>
  <c r="C28" i="8"/>
  <c r="C28" i="18" s="1"/>
  <c r="P27" i="8"/>
  <c r="O27" i="8"/>
  <c r="O27" i="18" s="1"/>
  <c r="N27" i="8"/>
  <c r="N27" i="18" s="1"/>
  <c r="M27" i="8"/>
  <c r="M27" i="18" s="1"/>
  <c r="L27" i="8"/>
  <c r="L27" i="18" s="1"/>
  <c r="K27" i="8"/>
  <c r="K27" i="18" s="1"/>
  <c r="J27" i="8"/>
  <c r="J27" i="18" s="1"/>
  <c r="I27" i="8"/>
  <c r="I27" i="18" s="1"/>
  <c r="H27" i="8"/>
  <c r="H27" i="18" s="1"/>
  <c r="G27" i="8"/>
  <c r="G27" i="18" s="1"/>
  <c r="F27" i="8"/>
  <c r="F27" i="18" s="1"/>
  <c r="E27" i="8"/>
  <c r="E27" i="18" s="1"/>
  <c r="D27" i="8"/>
  <c r="D27" i="18" s="1"/>
  <c r="C27" i="8"/>
  <c r="C27" i="18" s="1"/>
  <c r="B32" i="8"/>
  <c r="B32" i="18" s="1"/>
  <c r="B31" i="8"/>
  <c r="B31" i="18" s="1"/>
  <c r="B30" i="8"/>
  <c r="B30" i="18" s="1"/>
  <c r="B29" i="8"/>
  <c r="B29" i="18" s="1"/>
  <c r="B28" i="8"/>
  <c r="B28" i="18" s="1"/>
  <c r="B27" i="8"/>
  <c r="B27" i="18" s="1"/>
  <c r="P25" i="8"/>
  <c r="O25" i="8"/>
  <c r="O25" i="18" s="1"/>
  <c r="N25" i="8"/>
  <c r="N25" i="18" s="1"/>
  <c r="M25" i="8"/>
  <c r="M25" i="18" s="1"/>
  <c r="L25" i="8"/>
  <c r="L25" i="18" s="1"/>
  <c r="K25" i="8"/>
  <c r="K25" i="18" s="1"/>
  <c r="J25" i="8"/>
  <c r="J25" i="18" s="1"/>
  <c r="I25" i="8"/>
  <c r="I25" i="18" s="1"/>
  <c r="H25" i="8"/>
  <c r="H25" i="18" s="1"/>
  <c r="G25" i="8"/>
  <c r="G25" i="18" s="1"/>
  <c r="F25" i="8"/>
  <c r="F25" i="18" s="1"/>
  <c r="E25" i="8"/>
  <c r="E25" i="18" s="1"/>
  <c r="D25" i="8"/>
  <c r="D25" i="18" s="1"/>
  <c r="C25" i="8"/>
  <c r="C25" i="18" s="1"/>
  <c r="P24" i="8"/>
  <c r="O24" i="8"/>
  <c r="O24" i="18" s="1"/>
  <c r="N24" i="8"/>
  <c r="N24" i="18" s="1"/>
  <c r="M24" i="8"/>
  <c r="M24" i="18" s="1"/>
  <c r="L24" i="8"/>
  <c r="L24" i="18" s="1"/>
  <c r="K24" i="8"/>
  <c r="K24" i="18" s="1"/>
  <c r="J24" i="8"/>
  <c r="J24" i="18" s="1"/>
  <c r="I24" i="8"/>
  <c r="I24" i="18" s="1"/>
  <c r="H24" i="8"/>
  <c r="H24" i="18" s="1"/>
  <c r="G24" i="8"/>
  <c r="G24" i="18" s="1"/>
  <c r="F24" i="8"/>
  <c r="F24" i="18" s="1"/>
  <c r="E24" i="8"/>
  <c r="E24" i="18" s="1"/>
  <c r="D24" i="8"/>
  <c r="D24" i="18" s="1"/>
  <c r="C24" i="8"/>
  <c r="C24" i="18" s="1"/>
  <c r="P23" i="8"/>
  <c r="O23" i="8"/>
  <c r="O23" i="18" s="1"/>
  <c r="N23" i="8"/>
  <c r="N23" i="18" s="1"/>
  <c r="M23" i="8"/>
  <c r="M23" i="18" s="1"/>
  <c r="L23" i="8"/>
  <c r="L23" i="18" s="1"/>
  <c r="K23" i="8"/>
  <c r="K23" i="18" s="1"/>
  <c r="J23" i="8"/>
  <c r="J23" i="18" s="1"/>
  <c r="I23" i="8"/>
  <c r="I23" i="18" s="1"/>
  <c r="H23" i="8"/>
  <c r="H23" i="18" s="1"/>
  <c r="G23" i="8"/>
  <c r="G23" i="18" s="1"/>
  <c r="F23" i="8"/>
  <c r="F23" i="18" s="1"/>
  <c r="E23" i="8"/>
  <c r="E23" i="18" s="1"/>
  <c r="D23" i="8"/>
  <c r="D23" i="18" s="1"/>
  <c r="C23" i="8"/>
  <c r="C23" i="18" s="1"/>
  <c r="P22" i="8"/>
  <c r="O22" i="8"/>
  <c r="O22" i="18" s="1"/>
  <c r="N22" i="8"/>
  <c r="N22" i="18" s="1"/>
  <c r="M22" i="8"/>
  <c r="M22" i="18" s="1"/>
  <c r="L22" i="8"/>
  <c r="L22" i="18" s="1"/>
  <c r="K22" i="8"/>
  <c r="K22" i="18" s="1"/>
  <c r="J22" i="8"/>
  <c r="J22" i="18" s="1"/>
  <c r="I22" i="8"/>
  <c r="I22" i="18" s="1"/>
  <c r="H22" i="8"/>
  <c r="H22" i="18" s="1"/>
  <c r="G22" i="8"/>
  <c r="G22" i="18" s="1"/>
  <c r="F22" i="8"/>
  <c r="F22" i="18" s="1"/>
  <c r="E22" i="8"/>
  <c r="E22" i="18" s="1"/>
  <c r="D22" i="8"/>
  <c r="D22" i="18" s="1"/>
  <c r="C22" i="8"/>
  <c r="C22" i="18" s="1"/>
  <c r="P21" i="8"/>
  <c r="O21" i="8"/>
  <c r="O21" i="18" s="1"/>
  <c r="N21" i="8"/>
  <c r="N21" i="18" s="1"/>
  <c r="M21" i="8"/>
  <c r="M21" i="18" s="1"/>
  <c r="L21" i="8"/>
  <c r="L21" i="18" s="1"/>
  <c r="K21" i="8"/>
  <c r="K21" i="18" s="1"/>
  <c r="J21" i="8"/>
  <c r="J21" i="18" s="1"/>
  <c r="I21" i="8"/>
  <c r="I21" i="18" s="1"/>
  <c r="H21" i="8"/>
  <c r="H21" i="18" s="1"/>
  <c r="G21" i="8"/>
  <c r="G21" i="18" s="1"/>
  <c r="F21" i="8"/>
  <c r="F21" i="18" s="1"/>
  <c r="E21" i="8"/>
  <c r="E21" i="18" s="1"/>
  <c r="D21" i="8"/>
  <c r="D21" i="18" s="1"/>
  <c r="C21" i="8"/>
  <c r="C21" i="18" s="1"/>
  <c r="P20" i="8"/>
  <c r="O20" i="8"/>
  <c r="O20" i="18" s="1"/>
  <c r="N20" i="8"/>
  <c r="N20" i="18" s="1"/>
  <c r="M20" i="8"/>
  <c r="M20" i="18" s="1"/>
  <c r="L20" i="8"/>
  <c r="L20" i="18" s="1"/>
  <c r="K20" i="8"/>
  <c r="K20" i="18" s="1"/>
  <c r="J20" i="8"/>
  <c r="J20" i="18" s="1"/>
  <c r="I20" i="8"/>
  <c r="I20" i="18" s="1"/>
  <c r="H20" i="8"/>
  <c r="H20" i="18" s="1"/>
  <c r="G20" i="8"/>
  <c r="G20" i="18" s="1"/>
  <c r="F20" i="8"/>
  <c r="F20" i="18" s="1"/>
  <c r="E20" i="8"/>
  <c r="E20" i="18" s="1"/>
  <c r="D20" i="8"/>
  <c r="D20" i="18" s="1"/>
  <c r="C20" i="8"/>
  <c r="C20" i="18" s="1"/>
  <c r="B25" i="8"/>
  <c r="B25" i="18" s="1"/>
  <c r="B24" i="8"/>
  <c r="B24" i="18" s="1"/>
  <c r="B23" i="8"/>
  <c r="B23" i="18" s="1"/>
  <c r="B22" i="8"/>
  <c r="B22" i="18" s="1"/>
  <c r="B21" i="8"/>
  <c r="B21" i="18" s="1"/>
  <c r="B20" i="8"/>
  <c r="B20" i="18" s="1"/>
  <c r="P18" i="8"/>
  <c r="O18" i="8"/>
  <c r="O18" i="18" s="1"/>
  <c r="N18" i="8"/>
  <c r="N18" i="18" s="1"/>
  <c r="M18" i="8"/>
  <c r="M18" i="18" s="1"/>
  <c r="L18" i="8"/>
  <c r="L18" i="18" s="1"/>
  <c r="K18" i="8"/>
  <c r="K18" i="18" s="1"/>
  <c r="J18" i="8"/>
  <c r="J18" i="18" s="1"/>
  <c r="I18" i="8"/>
  <c r="I18" i="18" s="1"/>
  <c r="H18" i="8"/>
  <c r="H18" i="18" s="1"/>
  <c r="G18" i="8"/>
  <c r="G18" i="18" s="1"/>
  <c r="F18" i="8"/>
  <c r="F18" i="18" s="1"/>
  <c r="E18" i="8"/>
  <c r="E18" i="18" s="1"/>
  <c r="D18" i="8"/>
  <c r="D18" i="18" s="1"/>
  <c r="C18" i="8"/>
  <c r="C18" i="18" s="1"/>
  <c r="P17" i="8"/>
  <c r="O17" i="8"/>
  <c r="O17" i="18" s="1"/>
  <c r="N17" i="8"/>
  <c r="N17" i="18" s="1"/>
  <c r="M17" i="8"/>
  <c r="M17" i="18" s="1"/>
  <c r="L17" i="8"/>
  <c r="L17" i="18" s="1"/>
  <c r="K17" i="8"/>
  <c r="K17" i="18" s="1"/>
  <c r="J17" i="8"/>
  <c r="J17" i="18" s="1"/>
  <c r="I17" i="8"/>
  <c r="I17" i="18" s="1"/>
  <c r="H17" i="8"/>
  <c r="H17" i="18" s="1"/>
  <c r="G17" i="8"/>
  <c r="G17" i="18" s="1"/>
  <c r="F17" i="8"/>
  <c r="F17" i="18" s="1"/>
  <c r="E17" i="8"/>
  <c r="E17" i="18" s="1"/>
  <c r="D17" i="8"/>
  <c r="D17" i="18" s="1"/>
  <c r="C17" i="8"/>
  <c r="C17" i="18" s="1"/>
  <c r="P16" i="8"/>
  <c r="O16" i="8"/>
  <c r="O16" i="18" s="1"/>
  <c r="N16" i="8"/>
  <c r="N16" i="18" s="1"/>
  <c r="M16" i="8"/>
  <c r="M16" i="18" s="1"/>
  <c r="L16" i="8"/>
  <c r="L16" i="18" s="1"/>
  <c r="K16" i="8"/>
  <c r="K16" i="18" s="1"/>
  <c r="J16" i="8"/>
  <c r="J16" i="18" s="1"/>
  <c r="I16" i="8"/>
  <c r="I16" i="18" s="1"/>
  <c r="H16" i="8"/>
  <c r="H16" i="18" s="1"/>
  <c r="G16" i="8"/>
  <c r="G16" i="18" s="1"/>
  <c r="F16" i="8"/>
  <c r="F16" i="18" s="1"/>
  <c r="E16" i="8"/>
  <c r="E16" i="18" s="1"/>
  <c r="D16" i="8"/>
  <c r="D16" i="18" s="1"/>
  <c r="C16" i="8"/>
  <c r="C16" i="18" s="1"/>
  <c r="P15" i="8"/>
  <c r="O15" i="8"/>
  <c r="O15" i="18" s="1"/>
  <c r="N15" i="8"/>
  <c r="N15" i="18" s="1"/>
  <c r="M15" i="8"/>
  <c r="M15" i="18" s="1"/>
  <c r="L15" i="8"/>
  <c r="L15" i="18" s="1"/>
  <c r="K15" i="8"/>
  <c r="K15" i="18" s="1"/>
  <c r="J15" i="8"/>
  <c r="J15" i="18" s="1"/>
  <c r="I15" i="8"/>
  <c r="I15" i="18" s="1"/>
  <c r="H15" i="8"/>
  <c r="H15" i="18" s="1"/>
  <c r="G15" i="8"/>
  <c r="G15" i="18" s="1"/>
  <c r="F15" i="8"/>
  <c r="F15" i="18" s="1"/>
  <c r="E15" i="8"/>
  <c r="E15" i="18" s="1"/>
  <c r="D15" i="8"/>
  <c r="D15" i="18" s="1"/>
  <c r="C15" i="8"/>
  <c r="C15" i="18" s="1"/>
  <c r="P14" i="8"/>
  <c r="O14" i="8"/>
  <c r="O14" i="18" s="1"/>
  <c r="N14" i="8"/>
  <c r="N14" i="18" s="1"/>
  <c r="M14" i="8"/>
  <c r="M14" i="18" s="1"/>
  <c r="L14" i="8"/>
  <c r="L14" i="18" s="1"/>
  <c r="K14" i="8"/>
  <c r="K14" i="18" s="1"/>
  <c r="J14" i="8"/>
  <c r="J14" i="18" s="1"/>
  <c r="I14" i="8"/>
  <c r="I14" i="18" s="1"/>
  <c r="H14" i="8"/>
  <c r="H14" i="18" s="1"/>
  <c r="G14" i="8"/>
  <c r="G14" i="18" s="1"/>
  <c r="F14" i="8"/>
  <c r="F14" i="18" s="1"/>
  <c r="E14" i="8"/>
  <c r="E14" i="18" s="1"/>
  <c r="D14" i="8"/>
  <c r="D14" i="18" s="1"/>
  <c r="C14" i="8"/>
  <c r="C14" i="18" s="1"/>
  <c r="P13" i="8"/>
  <c r="O13" i="8"/>
  <c r="O13" i="18" s="1"/>
  <c r="N13" i="8"/>
  <c r="N13" i="18" s="1"/>
  <c r="M13" i="8"/>
  <c r="M13" i="18" s="1"/>
  <c r="L13" i="8"/>
  <c r="L13" i="18" s="1"/>
  <c r="K13" i="8"/>
  <c r="K13" i="18" s="1"/>
  <c r="J13" i="8"/>
  <c r="J13" i="18" s="1"/>
  <c r="I13" i="8"/>
  <c r="I13" i="18" s="1"/>
  <c r="H13" i="8"/>
  <c r="H13" i="18" s="1"/>
  <c r="G13" i="8"/>
  <c r="G13" i="18" s="1"/>
  <c r="F13" i="8"/>
  <c r="F13" i="18" s="1"/>
  <c r="E13" i="8"/>
  <c r="E13" i="18" s="1"/>
  <c r="D13" i="8"/>
  <c r="D13" i="18" s="1"/>
  <c r="C13" i="8"/>
  <c r="C13" i="18" s="1"/>
  <c r="B18" i="8"/>
  <c r="B18" i="18" s="1"/>
  <c r="B17" i="8"/>
  <c r="B17" i="18" s="1"/>
  <c r="B16" i="8"/>
  <c r="B16" i="18" s="1"/>
  <c r="B15" i="8"/>
  <c r="B15" i="18" s="1"/>
  <c r="B14" i="8"/>
  <c r="B14" i="18" s="1"/>
  <c r="A33" i="8"/>
  <c r="A26" i="8"/>
  <c r="A19" i="8"/>
  <c r="A12" i="8"/>
  <c r="A5" i="8"/>
  <c r="B13" i="8"/>
  <c r="B13" i="18" s="1"/>
  <c r="P11" i="8"/>
  <c r="O11" i="8"/>
  <c r="O11" i="18" s="1"/>
  <c r="N11" i="8"/>
  <c r="N11" i="18" s="1"/>
  <c r="M11" i="8"/>
  <c r="M11" i="18" s="1"/>
  <c r="L11" i="8"/>
  <c r="L11" i="18" s="1"/>
  <c r="K11" i="8"/>
  <c r="K11" i="18" s="1"/>
  <c r="J11" i="8"/>
  <c r="J11" i="18" s="1"/>
  <c r="I11" i="8"/>
  <c r="I11" i="18" s="1"/>
  <c r="H11" i="8"/>
  <c r="H11" i="18" s="1"/>
  <c r="G11" i="8"/>
  <c r="G11" i="18" s="1"/>
  <c r="F11" i="8"/>
  <c r="F11" i="18" s="1"/>
  <c r="E11" i="8"/>
  <c r="E11" i="18" s="1"/>
  <c r="D11" i="8"/>
  <c r="D11" i="18" s="1"/>
  <c r="C11" i="8"/>
  <c r="C11" i="18" s="1"/>
  <c r="P10" i="8"/>
  <c r="O10" i="8"/>
  <c r="O10" i="18" s="1"/>
  <c r="N10" i="8"/>
  <c r="N10" i="18" s="1"/>
  <c r="M10" i="8"/>
  <c r="M10" i="18" s="1"/>
  <c r="L10" i="8"/>
  <c r="L10" i="18" s="1"/>
  <c r="K10" i="8"/>
  <c r="K10" i="18" s="1"/>
  <c r="J10" i="8"/>
  <c r="J10" i="18" s="1"/>
  <c r="I10" i="8"/>
  <c r="I10" i="18" s="1"/>
  <c r="H10" i="8"/>
  <c r="H10" i="18" s="1"/>
  <c r="G10" i="8"/>
  <c r="G10" i="18" s="1"/>
  <c r="F10" i="8"/>
  <c r="F10" i="18" s="1"/>
  <c r="E10" i="8"/>
  <c r="E10" i="18" s="1"/>
  <c r="D10" i="8"/>
  <c r="D10" i="18" s="1"/>
  <c r="C10" i="8"/>
  <c r="C10" i="18" s="1"/>
  <c r="P9" i="8"/>
  <c r="O9" i="8"/>
  <c r="O9" i="18" s="1"/>
  <c r="N9" i="8"/>
  <c r="N9" i="18" s="1"/>
  <c r="M9" i="8"/>
  <c r="M9" i="18" s="1"/>
  <c r="L9" i="8"/>
  <c r="L9" i="18" s="1"/>
  <c r="K9" i="8"/>
  <c r="K9" i="18" s="1"/>
  <c r="J9" i="8"/>
  <c r="J9" i="18" s="1"/>
  <c r="I9" i="8"/>
  <c r="I9" i="18" s="1"/>
  <c r="H9" i="8"/>
  <c r="H9" i="18" s="1"/>
  <c r="G9" i="8"/>
  <c r="G9" i="18" s="1"/>
  <c r="F9" i="8"/>
  <c r="F9" i="18" s="1"/>
  <c r="E9" i="8"/>
  <c r="E9" i="18" s="1"/>
  <c r="D9" i="8"/>
  <c r="D9" i="18" s="1"/>
  <c r="C9" i="8"/>
  <c r="C9" i="18" s="1"/>
  <c r="P8" i="8"/>
  <c r="O8" i="8"/>
  <c r="O8" i="18" s="1"/>
  <c r="N8" i="8"/>
  <c r="N8" i="18" s="1"/>
  <c r="M8" i="8"/>
  <c r="M8" i="18" s="1"/>
  <c r="L8" i="8"/>
  <c r="L8" i="18" s="1"/>
  <c r="K8" i="8"/>
  <c r="K8" i="18" s="1"/>
  <c r="J8" i="8"/>
  <c r="J8" i="18" s="1"/>
  <c r="I8" i="8"/>
  <c r="I8" i="18" s="1"/>
  <c r="H8" i="8"/>
  <c r="H8" i="18" s="1"/>
  <c r="G8" i="8"/>
  <c r="G8" i="18" s="1"/>
  <c r="F8" i="8"/>
  <c r="F8" i="18" s="1"/>
  <c r="E8" i="8"/>
  <c r="E8" i="18" s="1"/>
  <c r="D8" i="8"/>
  <c r="D8" i="18" s="1"/>
  <c r="C8" i="8"/>
  <c r="C8" i="18" s="1"/>
  <c r="P7" i="8"/>
  <c r="O7" i="8"/>
  <c r="O7" i="18" s="1"/>
  <c r="N7" i="8"/>
  <c r="N7" i="18" s="1"/>
  <c r="M7" i="8"/>
  <c r="M7" i="18" s="1"/>
  <c r="L7" i="8"/>
  <c r="L7" i="18" s="1"/>
  <c r="K7" i="8"/>
  <c r="K7" i="18" s="1"/>
  <c r="J7" i="8"/>
  <c r="J7" i="18" s="1"/>
  <c r="I7" i="8"/>
  <c r="I7" i="18" s="1"/>
  <c r="H7" i="8"/>
  <c r="H7" i="18" s="1"/>
  <c r="G7" i="8"/>
  <c r="G7" i="18" s="1"/>
  <c r="F7" i="8"/>
  <c r="F7" i="18" s="1"/>
  <c r="E7" i="8"/>
  <c r="E7" i="18" s="1"/>
  <c r="D7" i="8"/>
  <c r="D7" i="18" s="1"/>
  <c r="C7" i="8"/>
  <c r="C7" i="18" s="1"/>
  <c r="P6" i="8"/>
  <c r="O6" i="8"/>
  <c r="O6" i="18" s="1"/>
  <c r="N6" i="8"/>
  <c r="N6" i="18" s="1"/>
  <c r="M6" i="8"/>
  <c r="M6" i="18" s="1"/>
  <c r="L6" i="8"/>
  <c r="L6" i="18" s="1"/>
  <c r="K6" i="8"/>
  <c r="K6" i="18" s="1"/>
  <c r="J6" i="8"/>
  <c r="J6" i="18" s="1"/>
  <c r="I6" i="8"/>
  <c r="I6" i="18" s="1"/>
  <c r="H6" i="8"/>
  <c r="H6" i="18" s="1"/>
  <c r="G6" i="8"/>
  <c r="G6" i="18" s="1"/>
  <c r="F6" i="8"/>
  <c r="F6" i="18" s="1"/>
  <c r="E6" i="8"/>
  <c r="E6" i="18" s="1"/>
  <c r="D6" i="8"/>
  <c r="D6" i="18" s="1"/>
  <c r="C6" i="8"/>
  <c r="C6" i="18" s="1"/>
  <c r="B11" i="8"/>
  <c r="B11" i="18" s="1"/>
  <c r="B10" i="8"/>
  <c r="B10" i="18" s="1"/>
  <c r="B9" i="8"/>
  <c r="B9" i="18" s="1"/>
  <c r="B8" i="8"/>
  <c r="B8" i="18" s="1"/>
  <c r="B7" i="8"/>
  <c r="B7" i="18" s="1"/>
  <c r="P18" i="18" l="1"/>
  <c r="P9" i="18"/>
  <c r="P22" i="18"/>
  <c r="P21" i="18"/>
  <c r="P27" i="18"/>
  <c r="P30" i="18"/>
  <c r="P36" i="18"/>
  <c r="P35" i="18"/>
  <c r="P20" i="18"/>
  <c r="P23" i="18"/>
  <c r="P24" i="18"/>
  <c r="P25" i="18"/>
  <c r="P11" i="18"/>
  <c r="P10" i="18"/>
  <c r="P8" i="18"/>
  <c r="P7" i="18"/>
  <c r="P34" i="18"/>
  <c r="P37" i="18"/>
  <c r="P38" i="18"/>
  <c r="P39" i="18"/>
  <c r="P29" i="18"/>
  <c r="P28" i="18"/>
  <c r="P32" i="18"/>
  <c r="P31" i="18"/>
  <c r="P14" i="18"/>
  <c r="P16" i="18"/>
  <c r="P15" i="18"/>
  <c r="P13" i="18"/>
  <c r="P17" i="18"/>
  <c r="B6" i="8"/>
  <c r="B6" i="18" s="1"/>
  <c r="P6" i="18" s="1"/>
  <c r="DJ1" i="1" l="1"/>
  <c r="CT1" i="1"/>
  <c r="BN1" i="1"/>
  <c r="AX1" i="1"/>
  <c r="AH1" i="1"/>
  <c r="R1" i="1"/>
  <c r="CQ12" i="1" l="1"/>
  <c r="DW12" i="1"/>
  <c r="DJ12" i="1" l="1"/>
  <c r="DL12" i="1"/>
  <c r="DN12" i="1"/>
  <c r="DP12" i="1"/>
  <c r="DR12" i="1"/>
  <c r="DT12" i="1"/>
  <c r="DV12" i="1"/>
  <c r="DK12" i="1"/>
  <c r="DM12" i="1"/>
  <c r="DO12" i="1"/>
  <c r="DQ12" i="1"/>
  <c r="DS12" i="1"/>
  <c r="DU12" i="1"/>
  <c r="CD12" i="1"/>
  <c r="CF12" i="1"/>
  <c r="CH12" i="1"/>
  <c r="CJ12" i="1"/>
  <c r="CL12" i="1"/>
  <c r="CN12" i="1"/>
  <c r="CP12" i="1"/>
  <c r="CE12" i="1"/>
  <c r="CG12" i="1"/>
  <c r="CI12" i="1"/>
  <c r="CK12" i="1"/>
  <c r="CM12" i="1"/>
  <c r="CO12" i="1"/>
</calcChain>
</file>

<file path=xl/sharedStrings.xml><?xml version="1.0" encoding="utf-8"?>
<sst xmlns="http://schemas.openxmlformats.org/spreadsheetml/2006/main" count="440" uniqueCount="52">
  <si>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</si>
  <si>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</si>
  <si>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</si>
  <si>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</si>
  <si>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</si>
  <si>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</si>
  <si>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</si>
  <si>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</si>
  <si>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</si>
  <si>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</si>
  <si>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</si>
  <si>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</si>
  <si>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</si>
  <si>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</si>
  <si>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</si>
  <si>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</si>
  <si>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</si>
  <si>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</si>
  <si>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</si>
  <si>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</si>
  <si>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</si>
  <si>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</si>
  <si>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</si>
  <si>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</si>
  <si>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</si>
  <si>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</si>
  <si>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</si>
  <si>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</si>
  <si>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</si>
  <si>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</si>
  <si>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</si>
  <si>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Příloha č. 8c</t>
  </si>
  <si>
    <t>64-41-L/51 Podnikání</t>
  </si>
  <si>
    <t>23-43-L/51 Provozní technika</t>
  </si>
  <si>
    <t>65-41-L/51 Gastronomie</t>
  </si>
  <si>
    <t>26-41-L/52 Provozní elektrotechnika</t>
  </si>
  <si>
    <t>36-44-L/51 Stavební provoz</t>
  </si>
  <si>
    <t>MP v Kč/žáka</t>
  </si>
  <si>
    <t>ONIV v Kč/žáka</t>
  </si>
  <si>
    <t>(v Kč/žáka)</t>
  </si>
  <si>
    <t>Střední vzdělání s maturitní zkouškou - kategorie oborů L5</t>
  </si>
  <si>
    <t>Střední vzdělávání - střední vzdělání s maturitní zkouškou (kategorie oborů L5)</t>
  </si>
  <si>
    <t>Krajské normativy Střední vzdělávání v roce 2015</t>
  </si>
  <si>
    <t>Krajské normativy a ukazatele pro stanovení krajských normativů v roce 2018</t>
  </si>
  <si>
    <t>Porovnání krajských normativů a ukazatelů pro stanovení krajských normativů v letech 2017 a 2018</t>
  </si>
  <si>
    <t>změna roku 2018 oproti roku 2017</t>
  </si>
  <si>
    <t>Krajské normativy Střední vzdělávání v roce 2018</t>
  </si>
  <si>
    <t>Krajské normativy a ukazatele pro stanovení krajských normativů v roce 2017</t>
  </si>
  <si>
    <t>stanovených jednotlivými krajskými úřady pro krajské a obecní školství v roce 2018</t>
  </si>
  <si>
    <t>x</t>
  </si>
  <si>
    <t xml:space="preserve"> 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</si>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</sst>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5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3" fontId="0" fillId="0" borderId="0" xfId="0" applyNumberFormat="1" applyFont="1"/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5" fillId="0" borderId="0" xfId="0" applyFont="1"/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19" fillId="0" borderId="0" xfId="0" applyFont="1" applyAlignment="1">
      <alignment horizontal="center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3" fontId="0" fillId="0" borderId="13" xfId="0" applyNumberFormat="1" applyFont="1" applyBorder="1"/>
    <xf numFmtId="3" fontId="0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6" fillId="0" borderId="23" xfId="0" applyFont="1" applyBorder="1" applyAlignment="1"/>
    <xf numFmtId="164" fontId="0" fillId="0" borderId="13" xfId="0" applyNumberFormat="1" applyFont="1" applyBorder="1"/>
    <xf numFmtId="164" fontId="0" fillId="0" borderId="24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3" fontId="0" fillId="9" borderId="9" xfId="0" applyNumberFormat="1" applyFont="1" applyFill="1" applyBorder="1" applyAlignment="1">
      <alignment horizontal="right"/>
    </xf>
    <xf numFmtId="3" fontId="0" fillId="9" borderId="10" xfId="0" applyNumberFormat="1" applyFont="1" applyFill="1" applyBorder="1" applyAlignment="1">
      <alignment horizontal="right"/>
    </xf>
    <xf numFmtId="4" fontId="5" fillId="9" borderId="10" xfId="0" applyNumberFormat="1" applyFont="1" applyFill="1" applyBorder="1" applyAlignment="1">
      <alignment horizontal="right"/>
    </xf>
    <xf numFmtId="3" fontId="5" fillId="9" borderId="10" xfId="0" applyNumberFormat="1" applyFont="1" applyFill="1" applyBorder="1" applyAlignment="1">
      <alignment horizontal="right"/>
    </xf>
    <xf numFmtId="3" fontId="5" fillId="9" borderId="1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Střední vzdělávání - kategorie oborů L5 (v Kč/žáka)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formatCode>#,##0</c:formatCode>
                <c:ptCount val="14"/>
                <c:pt idx="0">
                  <c:v>35115.254237288136</c:v>
                </c:pt>
                <c:pt idx="1">
                  <c:v>35865.688332467529</c:v>
                </c:pt>
                <c:pt idx="2">
                  <c:v>33829.025579721609</c:v>
                </c:pt>
                <c:pt idx="3">
                  <c:v>36589.323843416372</c:v>
                </c:pt>
                <c:pt idx="4">
                  <c:v>37440.944881889765</c:v>
                </c:pt>
                <c:pt idx="5">
                  <c:v>31526.817042606515</c:v>
                </c:pt>
                <c:pt idx="6">
                  <c:v>46537.693444465076</c:v>
                </c:pt>
                <c:pt idx="7">
                  <c:v>30725.345622119818</c:v>
                </c:pt>
                <c:pt idx="8">
                  <c:v>34894.820017559257</c:v>
                </c:pt>
                <c:pt idx="9">
                  <c:v>34594.309081615269</c:v>
                </c:pt>
                <c:pt idx="10">
                  <c:v>38650.353356061925</c:v>
                </c:pt>
                <c:pt idx="11">
                  <c:v>34107.349298100744</c:v>
                </c:pt>
                <c:pt idx="12">
                  <c:v>36803.428571428572</c:v>
                </c:pt>
                <c:pt idx="13">
                  <c:v>31570.776255707762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formatCode>#,##0</c:formatCode>
                <c:ptCount val="14"/>
                <c:pt idx="0">
                  <c:v>31390.909090909092</c:v>
                </c:pt>
                <c:pt idx="1">
                  <c:v>32271.616217142859</c:v>
                </c:pt>
                <c:pt idx="2">
                  <c:v>33887.043189368771</c:v>
                </c:pt>
                <c:pt idx="3">
                  <c:v>44897.816593886462</c:v>
                </c:pt>
                <c:pt idx="4">
                  <c:v>0</c:v>
                </c:pt>
                <c:pt idx="5">
                  <c:v>33875.763016157987</c:v>
                </c:pt>
                <c:pt idx="6">
                  <c:v>0</c:v>
                </c:pt>
                <c:pt idx="7">
                  <c:v>30725.345622119818</c:v>
                </c:pt>
                <c:pt idx="8">
                  <c:v>30270.52551408987</c:v>
                </c:pt>
                <c:pt idx="9">
                  <c:v>31094.877096255459</c:v>
                </c:pt>
                <c:pt idx="10">
                  <c:v>41168.67972697872</c:v>
                </c:pt>
                <c:pt idx="11">
                  <c:v>30823.880597014926</c:v>
                </c:pt>
                <c:pt idx="12">
                  <c:v>32203</c:v>
                </c:pt>
                <c:pt idx="13">
                  <c:v>31984.579799537394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formatCode>#,##0</c:formatCode>
                <c:ptCount val="14"/>
                <c:pt idx="0">
                  <c:v>30922.38805970149</c:v>
                </c:pt>
                <c:pt idx="1">
                  <c:v>34700.73910640394</c:v>
                </c:pt>
                <c:pt idx="2">
                  <c:v>37878.305738651536</c:v>
                </c:pt>
                <c:pt idx="3">
                  <c:v>38009.611829944544</c:v>
                </c:pt>
                <c:pt idx="4">
                  <c:v>39916.054564533057</c:v>
                </c:pt>
                <c:pt idx="5">
                  <c:v>35268.785046728975</c:v>
                </c:pt>
                <c:pt idx="6">
                  <c:v>46315.618019999958</c:v>
                </c:pt>
                <c:pt idx="7">
                  <c:v>30725.345622119818</c:v>
                </c:pt>
                <c:pt idx="8">
                  <c:v>0</c:v>
                </c:pt>
                <c:pt idx="9">
                  <c:v>34981.736733287384</c:v>
                </c:pt>
                <c:pt idx="10">
                  <c:v>0</c:v>
                </c:pt>
                <c:pt idx="11">
                  <c:v>34564.016736401674</c:v>
                </c:pt>
                <c:pt idx="12">
                  <c:v>32203</c:v>
                </c:pt>
                <c:pt idx="13">
                  <c:v>34171.334431630974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formatCode>#,##0</c:formatCode>
                <c:ptCount val="14"/>
                <c:pt idx="0">
                  <c:v>35115.254237288136</c:v>
                </c:pt>
                <c:pt idx="1">
                  <c:v>34218.09264285714</c:v>
                </c:pt>
                <c:pt idx="2">
                  <c:v>33887.043189368771</c:v>
                </c:pt>
                <c:pt idx="3">
                  <c:v>44897.816593886462</c:v>
                </c:pt>
                <c:pt idx="4">
                  <c:v>0</c:v>
                </c:pt>
                <c:pt idx="5">
                  <c:v>33875.763016157987</c:v>
                </c:pt>
                <c:pt idx="6">
                  <c:v>0</c:v>
                </c:pt>
                <c:pt idx="7">
                  <c:v>30725.345622119818</c:v>
                </c:pt>
                <c:pt idx="8">
                  <c:v>30270.52551408987</c:v>
                </c:pt>
                <c:pt idx="9">
                  <c:v>31873.4693877551</c:v>
                </c:pt>
                <c:pt idx="10">
                  <c:v>37433.982831448418</c:v>
                </c:pt>
                <c:pt idx="11">
                  <c:v>0</c:v>
                </c:pt>
                <c:pt idx="12">
                  <c:v>24152.25</c:v>
                </c:pt>
                <c:pt idx="13">
                  <c:v>32460.093896713617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formatCode>#,##0</c:formatCode>
                <c:ptCount val="14"/>
                <c:pt idx="0">
                  <c:v>32296.180826188622</c:v>
                </c:pt>
                <c:pt idx="1">
                  <c:v>33544.047802857145</c:v>
                </c:pt>
                <c:pt idx="2">
                  <c:v>33887.043189368771</c:v>
                </c:pt>
                <c:pt idx="3">
                  <c:v>42974.294670846393</c:v>
                </c:pt>
                <c:pt idx="4">
                  <c:v>0</c:v>
                </c:pt>
                <c:pt idx="5">
                  <c:v>33875.763016157987</c:v>
                </c:pt>
                <c:pt idx="6">
                  <c:v>0</c:v>
                </c:pt>
                <c:pt idx="7">
                  <c:v>30725.345622119818</c:v>
                </c:pt>
                <c:pt idx="8">
                  <c:v>0</c:v>
                </c:pt>
                <c:pt idx="9">
                  <c:v>36149.559334104866</c:v>
                </c:pt>
                <c:pt idx="10">
                  <c:v>40014.694672857411</c:v>
                </c:pt>
                <c:pt idx="11">
                  <c:v>31553.857906799083</c:v>
                </c:pt>
                <c:pt idx="12">
                  <c:v>35781.111111111109</c:v>
                </c:pt>
                <c:pt idx="13">
                  <c:v>35979.184735472685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72720"/>
        <c:axId val="233073112"/>
      </c:barChart>
      <c:catAx>
        <c:axId val="23307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3073112"/>
        <c:crosses val="autoZero"/>
        <c:auto val="1"/>
        <c:lblAlgn val="ctr"/>
        <c:lblOffset val="100"/>
        <c:noMultiLvlLbl val="0"/>
      </c:catAx>
      <c:valAx>
        <c:axId val="233073112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33072720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2158054711246201"/>
          <c:w val="0.9677006407718588"/>
          <c:h val="6.43338199746309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baseline="0"/>
              <a:t>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formatCode>#,##0</c:formatCode>
                <c:ptCount val="14"/>
                <c:pt idx="0">
                  <c:v>7920</c:v>
                </c:pt>
                <c:pt idx="1">
                  <c:v>4504.7142857142853</c:v>
                </c:pt>
                <c:pt idx="2">
                  <c:v>4004.9715221848996</c:v>
                </c:pt>
                <c:pt idx="3">
                  <c:v>3629.4545454545455</c:v>
                </c:pt>
                <c:pt idx="4">
                  <c:v>9818.181818181818</c:v>
                </c:pt>
                <c:pt idx="5">
                  <c:v>5093.8951400526694</c:v>
                </c:pt>
                <c:pt idx="6">
                  <c:v>4086.8305471357589</c:v>
                </c:pt>
                <c:pt idx="7">
                  <c:v>4613.3604060913704</c:v>
                </c:pt>
                <c:pt idx="8">
                  <c:v>4837.1538461538457</c:v>
                </c:pt>
                <c:pt idx="9">
                  <c:v>5150.5070993914815</c:v>
                </c:pt>
                <c:pt idx="10">
                  <c:v>5021.1736237144578</c:v>
                </c:pt>
                <c:pt idx="11">
                  <c:v>5042.493919964626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formatCode>#,##0</c:formatCode>
                <c:ptCount val="14"/>
                <c:pt idx="0">
                  <c:v>7920</c:v>
                </c:pt>
                <c:pt idx="1">
                  <c:v>6006.2857142857147</c:v>
                </c:pt>
                <c:pt idx="2">
                  <c:v>5216.4321379936446</c:v>
                </c:pt>
                <c:pt idx="3">
                  <c:v>3629.4545454545455</c:v>
                </c:pt>
                <c:pt idx="4">
                  <c:v>0</c:v>
                </c:pt>
                <c:pt idx="5">
                  <c:v>6634.6117867165576</c:v>
                </c:pt>
                <c:pt idx="6">
                  <c:v>0</c:v>
                </c:pt>
                <c:pt idx="7">
                  <c:v>4613.3604060913704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6134.5158906134511</c:v>
                </c:pt>
                <c:pt idx="11">
                  <c:v>6132.6162947028779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formatCode>#,##0</c:formatCode>
                <c:ptCount val="14"/>
                <c:pt idx="0">
                  <c:v>7920</c:v>
                </c:pt>
                <c:pt idx="1">
                  <c:v>6006.2857142857147</c:v>
                </c:pt>
                <c:pt idx="2">
                  <c:v>5216.5346527866914</c:v>
                </c:pt>
                <c:pt idx="3">
                  <c:v>3629.4545454545455</c:v>
                </c:pt>
                <c:pt idx="4">
                  <c:v>8640</c:v>
                </c:pt>
                <c:pt idx="5">
                  <c:v>6634.6117867165576</c:v>
                </c:pt>
                <c:pt idx="6">
                  <c:v>4962.9015148297649</c:v>
                </c:pt>
                <c:pt idx="7">
                  <c:v>4613.3604060913704</c:v>
                </c:pt>
                <c:pt idx="8">
                  <c:v>0</c:v>
                </c:pt>
                <c:pt idx="9">
                  <c:v>5150.5070993914815</c:v>
                </c:pt>
                <c:pt idx="10">
                  <c:v>0</c:v>
                </c:pt>
                <c:pt idx="11">
                  <c:v>5673.4328358208959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formatCode>#,##0</c:formatCode>
                <c:ptCount val="14"/>
                <c:pt idx="0">
                  <c:v>7920</c:v>
                </c:pt>
                <c:pt idx="1">
                  <c:v>6006.2857142857147</c:v>
                </c:pt>
                <c:pt idx="2">
                  <c:v>5216.4321379936446</c:v>
                </c:pt>
                <c:pt idx="3">
                  <c:v>3629.4545454545455</c:v>
                </c:pt>
                <c:pt idx="4">
                  <c:v>0</c:v>
                </c:pt>
                <c:pt idx="5">
                  <c:v>6634.6117867165576</c:v>
                </c:pt>
                <c:pt idx="6">
                  <c:v>0</c:v>
                </c:pt>
                <c:pt idx="7">
                  <c:v>4613.3604060913704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6134.5158906134511</c:v>
                </c:pt>
                <c:pt idx="11">
                  <c:v>0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formatCode>#,##0</c:formatCode>
                <c:ptCount val="14"/>
                <c:pt idx="0">
                  <c:v>7920</c:v>
                </c:pt>
                <c:pt idx="1">
                  <c:v>6006.2857142857147</c:v>
                </c:pt>
                <c:pt idx="2">
                  <c:v>5216.4321379936446</c:v>
                </c:pt>
                <c:pt idx="3">
                  <c:v>3629.4545454545455</c:v>
                </c:pt>
                <c:pt idx="4">
                  <c:v>0</c:v>
                </c:pt>
                <c:pt idx="5">
                  <c:v>6634.6117867165576</c:v>
                </c:pt>
                <c:pt idx="6">
                  <c:v>0</c:v>
                </c:pt>
                <c:pt idx="7">
                  <c:v>4613.3604060913704</c:v>
                </c:pt>
                <c:pt idx="8">
                  <c:v>0</c:v>
                </c:pt>
                <c:pt idx="9">
                  <c:v>6404.9327354260095</c:v>
                </c:pt>
                <c:pt idx="10">
                  <c:v>6014.4927536231889</c:v>
                </c:pt>
                <c:pt idx="11">
                  <c:v>6132.6162947028779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73896"/>
        <c:axId val="233074288"/>
      </c:barChart>
      <c:catAx>
        <c:axId val="23307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3074288"/>
        <c:crosses val="autoZero"/>
        <c:auto val="1"/>
        <c:lblAlgn val="ctr"/>
        <c:lblOffset val="100"/>
        <c:noMultiLvlLbl val="0"/>
      </c:catAx>
      <c:valAx>
        <c:axId val="233074288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07389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baseline="0"/>
              <a:t>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542</c:v>
                </c:pt>
                <c:pt idx="4">
                  <c:v>770</c:v>
                </c:pt>
                <c:pt idx="5">
                  <c:v>554</c:v>
                </c:pt>
                <c:pt idx="6">
                  <c:v>700</c:v>
                </c:pt>
                <c:pt idx="7">
                  <c:v>570</c:v>
                </c:pt>
                <c:pt idx="8">
                  <c:v>617</c:v>
                </c:pt>
                <c:pt idx="9">
                  <c:v>634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570</c:v>
                </c:pt>
                <c:pt idx="6">
                  <c:v>0</c:v>
                </c:pt>
                <c:pt idx="7">
                  <c:v>570</c:v>
                </c:pt>
                <c:pt idx="8">
                  <c:v>609</c:v>
                </c:pt>
                <c:pt idx="9">
                  <c:v>623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542</c:v>
                </c:pt>
                <c:pt idx="4">
                  <c:v>770</c:v>
                </c:pt>
                <c:pt idx="5">
                  <c:v>576</c:v>
                </c:pt>
                <c:pt idx="6">
                  <c:v>700</c:v>
                </c:pt>
                <c:pt idx="7">
                  <c:v>570</c:v>
                </c:pt>
                <c:pt idx="8">
                  <c:v>0</c:v>
                </c:pt>
                <c:pt idx="9">
                  <c:v>636</c:v>
                </c:pt>
                <c:pt idx="10">
                  <c:v>0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570</c:v>
                </c:pt>
                <c:pt idx="6">
                  <c:v>0</c:v>
                </c:pt>
                <c:pt idx="7">
                  <c:v>570</c:v>
                </c:pt>
                <c:pt idx="8">
                  <c:v>609</c:v>
                </c:pt>
                <c:pt idx="9">
                  <c:v>627</c:v>
                </c:pt>
                <c:pt idx="10">
                  <c:v>606</c:v>
                </c:pt>
                <c:pt idx="11">
                  <c:v>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570</c:v>
                </c:pt>
                <c:pt idx="6">
                  <c:v>0</c:v>
                </c:pt>
                <c:pt idx="7">
                  <c:v>570</c:v>
                </c:pt>
                <c:pt idx="8">
                  <c:v>0</c:v>
                </c:pt>
                <c:pt idx="9">
                  <c:v>647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75072"/>
        <c:axId val="233075464"/>
      </c:barChart>
      <c:catAx>
        <c:axId val="2330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3075464"/>
        <c:crosses val="autoZero"/>
        <c:auto val="1"/>
        <c:lblAlgn val="ctr"/>
        <c:lblOffset val="100"/>
        <c:noMultiLvlLbl val="0"/>
      </c:catAx>
      <c:valAx>
        <c:axId val="233075464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075072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formatCode>#,##0</c:formatCode>
                <c:ptCount val="14"/>
                <c:pt idx="0">
                  <c:v>34530</c:v>
                </c:pt>
                <c:pt idx="1">
                  <c:v>36291</c:v>
                </c:pt>
                <c:pt idx="2">
                  <c:v>34000</c:v>
                </c:pt>
                <c:pt idx="3">
                  <c:v>34272</c:v>
                </c:pt>
                <c:pt idx="4">
                  <c:v>31700</c:v>
                </c:pt>
                <c:pt idx="5">
                  <c:v>31448</c:v>
                </c:pt>
                <c:pt idx="6">
                  <c:v>33620</c:v>
                </c:pt>
                <c:pt idx="7">
                  <c:v>33337</c:v>
                </c:pt>
                <c:pt idx="8">
                  <c:v>33121</c:v>
                </c:pt>
                <c:pt idx="9">
                  <c:v>33839</c:v>
                </c:pt>
                <c:pt idx="10">
                  <c:v>34341</c:v>
                </c:pt>
                <c:pt idx="11">
                  <c:v>34420</c:v>
                </c:pt>
                <c:pt idx="12">
                  <c:v>32203</c:v>
                </c:pt>
                <c:pt idx="13">
                  <c:v>34570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68384"/>
        <c:axId val="23596877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2018'!$CD$12:$CQ$12</c:f>
              <c:numCache>
                <c:formatCode>#,##0</c:formatCode>
                <c:ptCount val="14"/>
                <c:pt idx="0">
                  <c:v>33692.285714285717</c:v>
                </c:pt>
                <c:pt idx="1">
                  <c:v>33692.285714285717</c:v>
                </c:pt>
                <c:pt idx="2">
                  <c:v>33692.285714285717</c:v>
                </c:pt>
                <c:pt idx="3">
                  <c:v>33692.285714285717</c:v>
                </c:pt>
                <c:pt idx="4">
                  <c:v>33692.285714285717</c:v>
                </c:pt>
                <c:pt idx="5">
                  <c:v>33692.285714285717</c:v>
                </c:pt>
                <c:pt idx="6">
                  <c:v>33692.285714285717</c:v>
                </c:pt>
                <c:pt idx="7">
                  <c:v>33692.285714285717</c:v>
                </c:pt>
                <c:pt idx="8">
                  <c:v>33692.285714285717</c:v>
                </c:pt>
                <c:pt idx="9">
                  <c:v>33692.285714285717</c:v>
                </c:pt>
                <c:pt idx="10">
                  <c:v>33692.285714285717</c:v>
                </c:pt>
                <c:pt idx="11">
                  <c:v>33692.285714285717</c:v>
                </c:pt>
                <c:pt idx="12">
                  <c:v>33692.285714285717</c:v>
                </c:pt>
                <c:pt idx="13">
                  <c:v>33692.285714285717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68384"/>
        <c:axId val="235968776"/>
      </c:lineChart>
      <c:catAx>
        <c:axId val="2359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5968776"/>
        <c:crosses val="autoZero"/>
        <c:auto val="1"/>
        <c:lblAlgn val="ctr"/>
        <c:lblOffset val="100"/>
        <c:noMultiLvlLbl val="0"/>
      </c:catAx>
      <c:valAx>
        <c:axId val="235968776"/>
        <c:scaling>
          <c:orientation val="minMax"/>
          <c:max val="4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96838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formatCode>#,##0</c:formatCode>
                <c:ptCount val="14"/>
                <c:pt idx="0">
                  <c:v>22110</c:v>
                </c:pt>
                <c:pt idx="1">
                  <c:v>21022</c:v>
                </c:pt>
                <c:pt idx="2">
                  <c:v>19153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20220</c:v>
                </c:pt>
                <c:pt idx="7">
                  <c:v>18934</c:v>
                </c:pt>
                <c:pt idx="8">
                  <c:v>20961</c:v>
                </c:pt>
                <c:pt idx="9">
                  <c:v>19044</c:v>
                </c:pt>
                <c:pt idx="10">
                  <c:v>20750</c:v>
                </c:pt>
                <c:pt idx="11">
                  <c:v>19006</c:v>
                </c:pt>
                <c:pt idx="12">
                  <c:v>19223</c:v>
                </c:pt>
                <c:pt idx="13">
                  <c:v>19240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67992"/>
        <c:axId val="23596760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2018'!$DJ$12:$DW$12</c:f>
              <c:numCache>
                <c:formatCode>#,##0</c:formatCode>
                <c:ptCount val="14"/>
                <c:pt idx="0">
                  <c:v>19668.285714285714</c:v>
                </c:pt>
                <c:pt idx="1">
                  <c:v>19668.285714285714</c:v>
                </c:pt>
                <c:pt idx="2">
                  <c:v>19668.285714285714</c:v>
                </c:pt>
                <c:pt idx="3">
                  <c:v>19668.285714285714</c:v>
                </c:pt>
                <c:pt idx="4">
                  <c:v>19668.285714285714</c:v>
                </c:pt>
                <c:pt idx="5">
                  <c:v>19668.285714285714</c:v>
                </c:pt>
                <c:pt idx="6">
                  <c:v>19668.285714285714</c:v>
                </c:pt>
                <c:pt idx="7">
                  <c:v>19668.285714285714</c:v>
                </c:pt>
                <c:pt idx="8">
                  <c:v>19668.285714285714</c:v>
                </c:pt>
                <c:pt idx="9">
                  <c:v>19668.285714285714</c:v>
                </c:pt>
                <c:pt idx="10">
                  <c:v>19668.285714285714</c:v>
                </c:pt>
                <c:pt idx="11">
                  <c:v>19668.285714285714</c:v>
                </c:pt>
                <c:pt idx="12">
                  <c:v>19668.285714285714</c:v>
                </c:pt>
                <c:pt idx="13">
                  <c:v>19668.285714285714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67992"/>
        <c:axId val="235967600"/>
      </c:lineChart>
      <c:catAx>
        <c:axId val="23596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5967600"/>
        <c:crosses val="autoZero"/>
        <c:auto val="1"/>
        <c:lblAlgn val="ctr"/>
        <c:lblOffset val="100"/>
        <c:noMultiLvlLbl val="0"/>
      </c:catAx>
      <c:valAx>
        <c:axId val="235967600"/>
        <c:scaling>
          <c:orientation val="minMax"/>
          <c:max val="2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96799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4</xdr:row>
      <xdr:rowOff>180974</xdr:rowOff>
    </xdr:from>
    <xdr:to>
      <xdr:col>7</xdr:col>
      <xdr:colOff>57150</xdr:colOff>
      <xdr:row>6</xdr:row>
      <xdr:rowOff>19049</xdr:rowOff>
    </xdr:to>
    <xdr:sp macro="" textlink="">
      <xdr:nvSpPr>
        <xdr:cNvPr id="3" name="TextovéPole 2"/>
        <xdr:cNvSpPr txBox="1"/>
      </xdr:nvSpPr>
      <xdr:spPr>
        <a:xfrm>
          <a:off x="2686050" y="9429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0.42123</cdr:x>
      <cdr:y>0.17021</cdr:y>
    </cdr:from>
    <cdr:to>
      <cdr:x>0.44246</cdr:x>
      <cdr:y>0.23556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3476622" y="1181082"/>
          <a:ext cx="409578" cy="18098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4</xdr:row>
      <xdr:rowOff>180974</xdr:rowOff>
    </xdr:from>
    <xdr:to>
      <xdr:col>13</xdr:col>
      <xdr:colOff>219075</xdr:colOff>
      <xdr:row>6</xdr:row>
      <xdr:rowOff>19049</xdr:rowOff>
    </xdr:to>
    <xdr:sp macro="" textlink="">
      <xdr:nvSpPr>
        <xdr:cNvPr id="3" name="TextovéPole 2"/>
        <xdr:cNvSpPr txBox="1"/>
      </xdr:nvSpPr>
      <xdr:spPr>
        <a:xfrm>
          <a:off x="6505575" y="9429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0.80111</cdr:x>
      <cdr:y>0.19149</cdr:y>
    </cdr:from>
    <cdr:to>
      <cdr:x>0.8324</cdr:x>
      <cdr:y>0.25228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772266" y="1257285"/>
          <a:ext cx="380991" cy="26672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9.85546875" customWidth="1"/>
  </cols>
  <sheetData>
    <row r="1" spans="1:1" x14ac:dyDescent="0.25">
      <c r="A1" s="57"/>
    </row>
    <row r="2" spans="1:1" x14ac:dyDescent="0.25">
      <c r="A2" s="57" t="s">
        <v>51</v>
      </c>
    </row>
    <row r="3" spans="1:1" x14ac:dyDescent="0.25">
      <c r="A3" s="33"/>
    </row>
    <row r="4" spans="1:1" x14ac:dyDescent="0.25">
      <c r="A4" s="33"/>
    </row>
    <row r="5" spans="1:1" x14ac:dyDescent="0.25">
      <c r="A5" s="33"/>
    </row>
    <row r="6" spans="1:1" x14ac:dyDescent="0.25">
      <c r="A6" s="33"/>
    </row>
    <row r="7" spans="1:1" x14ac:dyDescent="0.25">
      <c r="A7" s="33"/>
    </row>
    <row r="8" spans="1:1" x14ac:dyDescent="0.25">
      <c r="A8" s="33"/>
    </row>
    <row r="9" spans="1:1" x14ac:dyDescent="0.25">
      <c r="A9" s="33"/>
    </row>
    <row r="10" spans="1:1" x14ac:dyDescent="0.25">
      <c r="A10" s="33"/>
    </row>
    <row r="11" spans="1:1" x14ac:dyDescent="0.25">
      <c r="A11" s="33"/>
    </row>
    <row r="12" spans="1:1" x14ac:dyDescent="0.25">
      <c r="A12" s="33"/>
    </row>
    <row r="13" spans="1:1" x14ac:dyDescent="0.25">
      <c r="A13" s="33"/>
    </row>
    <row r="14" spans="1:1" ht="36" x14ac:dyDescent="0.55000000000000004">
      <c r="A14" s="34" t="s">
        <v>29</v>
      </c>
    </row>
    <row r="15" spans="1:1" x14ac:dyDescent="0.25">
      <c r="A15" s="33"/>
    </row>
    <row r="16" spans="1:1" x14ac:dyDescent="0.25">
      <c r="A16" s="33"/>
    </row>
    <row r="17" spans="1:1" x14ac:dyDescent="0.25">
      <c r="A17" s="33"/>
    </row>
    <row r="18" spans="1:1" ht="18.75" x14ac:dyDescent="0.3">
      <c r="A18" s="35" t="s">
        <v>40</v>
      </c>
    </row>
    <row r="19" spans="1:1" x14ac:dyDescent="0.25">
      <c r="A19" s="33"/>
    </row>
    <row r="20" spans="1:1" ht="18.75" x14ac:dyDescent="0.3">
      <c r="A20" s="35" t="s">
        <v>31</v>
      </c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58" t="s">
        <v>30</v>
      </c>
    </row>
    <row r="25" spans="1:1" x14ac:dyDescent="0.25">
      <c r="A25" s="57"/>
    </row>
    <row r="26" spans="1:1" x14ac:dyDescent="0.25">
      <c r="A26" s="58" t="s">
        <v>32</v>
      </c>
    </row>
    <row r="27" spans="1:1" x14ac:dyDescent="0.25">
      <c r="A27" s="58" t="s">
        <v>33</v>
      </c>
    </row>
    <row r="28" spans="1:1" x14ac:dyDescent="0.25">
      <c r="A28" s="58" t="s">
        <v>34</v>
      </c>
    </row>
    <row r="29" spans="1:1" x14ac:dyDescent="0.25">
      <c r="A29" s="58" t="s">
        <v>35</v>
      </c>
    </row>
    <row r="30" spans="1:1" x14ac:dyDescent="0.25">
      <c r="A30" s="58" t="s">
        <v>36</v>
      </c>
    </row>
    <row r="31" spans="1:1" x14ac:dyDescent="0.25">
      <c r="A31" s="33"/>
    </row>
    <row r="32" spans="1:1" x14ac:dyDescent="0.25">
      <c r="A32" s="61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6" t="s">
        <v>24</v>
      </c>
    </row>
    <row r="46" spans="1:1" x14ac:dyDescent="0.25">
      <c r="A46" s="33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selection activeCell="B11" sqref="B11:P11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99" t="s">
        <v>32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31" s="38" customFormat="1" x14ac:dyDescent="0.25">
      <c r="A6" s="49" t="s">
        <v>37</v>
      </c>
      <c r="B6" s="72">
        <v>38249.704022261576</v>
      </c>
      <c r="C6" s="72">
        <v>36319.410476434969</v>
      </c>
      <c r="D6" s="72">
        <v>33305.994845193854</v>
      </c>
      <c r="E6" s="72">
        <v>36136.645098673573</v>
      </c>
      <c r="F6" s="72">
        <v>40977.669973915799</v>
      </c>
      <c r="G6" s="72">
        <v>33471.357109556266</v>
      </c>
      <c r="H6" s="72">
        <v>43684.146043603178</v>
      </c>
      <c r="I6" s="72">
        <v>31380.854008280898</v>
      </c>
      <c r="J6" s="72">
        <v>35217.233403120146</v>
      </c>
      <c r="K6" s="72">
        <v>35048.313741157952</v>
      </c>
      <c r="L6" s="72">
        <v>37832.765436346242</v>
      </c>
      <c r="M6" s="72">
        <v>34681.564982209471</v>
      </c>
      <c r="N6" s="72">
        <v>36599.428571428572</v>
      </c>
      <c r="O6" s="72">
        <v>33338.37143483707</v>
      </c>
      <c r="P6" s="44">
        <v>36160.247081929971</v>
      </c>
    </row>
    <row r="7" spans="1:31" s="38" customFormat="1" x14ac:dyDescent="0.25">
      <c r="A7" s="40" t="s">
        <v>38</v>
      </c>
      <c r="B7" s="73">
        <v>790</v>
      </c>
      <c r="C7" s="73">
        <v>590.85179999999991</v>
      </c>
      <c r="D7" s="73">
        <v>700</v>
      </c>
      <c r="E7" s="73">
        <v>542</v>
      </c>
      <c r="F7" s="73">
        <v>770</v>
      </c>
      <c r="G7" s="73">
        <v>591</v>
      </c>
      <c r="H7" s="73">
        <v>700</v>
      </c>
      <c r="I7" s="73">
        <v>689.2</v>
      </c>
      <c r="J7" s="73">
        <v>639</v>
      </c>
      <c r="K7" s="73">
        <v>647</v>
      </c>
      <c r="L7" s="73">
        <v>606</v>
      </c>
      <c r="M7" s="73">
        <v>712</v>
      </c>
      <c r="N7" s="73">
        <v>542</v>
      </c>
      <c r="O7" s="73">
        <v>650</v>
      </c>
      <c r="P7" s="45">
        <v>654.93227142857154</v>
      </c>
    </row>
    <row r="8" spans="1:31" x14ac:dyDescent="0.25">
      <c r="A8" s="41" t="s">
        <v>25</v>
      </c>
      <c r="B8" s="74">
        <v>11.8</v>
      </c>
      <c r="C8" s="74">
        <v>11.564096633796598</v>
      </c>
      <c r="D8" s="74">
        <v>12.060648895680004</v>
      </c>
      <c r="E8" s="74">
        <v>11.24</v>
      </c>
      <c r="F8" s="74">
        <v>10.16</v>
      </c>
      <c r="G8" s="74">
        <v>11.97</v>
      </c>
      <c r="H8" s="74">
        <v>9.2986267681676651</v>
      </c>
      <c r="I8" s="74">
        <v>13.02</v>
      </c>
      <c r="J8" s="74">
        <v>11.39</v>
      </c>
      <c r="K8" s="74">
        <v>11.738</v>
      </c>
      <c r="L8" s="74">
        <v>10.7338</v>
      </c>
      <c r="M8" s="74">
        <v>12.11</v>
      </c>
      <c r="N8" s="74">
        <v>10.5</v>
      </c>
      <c r="O8" s="74">
        <v>13.14</v>
      </c>
      <c r="P8" s="46">
        <v>11.480369449831731</v>
      </c>
    </row>
    <row r="9" spans="1:31" s="38" customFormat="1" x14ac:dyDescent="0.25">
      <c r="A9" s="40" t="s">
        <v>26</v>
      </c>
      <c r="B9" s="3">
        <v>31050</v>
      </c>
      <c r="C9" s="3">
        <v>31221</v>
      </c>
      <c r="D9" s="3">
        <v>30059</v>
      </c>
      <c r="E9" s="3">
        <v>31015</v>
      </c>
      <c r="F9" s="3">
        <v>28600</v>
      </c>
      <c r="G9" s="3">
        <v>28851</v>
      </c>
      <c r="H9" s="3">
        <v>30970</v>
      </c>
      <c r="I9" s="3">
        <v>29770</v>
      </c>
      <c r="J9" s="3">
        <v>29446</v>
      </c>
      <c r="K9" s="3">
        <v>29999</v>
      </c>
      <c r="L9" s="3">
        <v>30057</v>
      </c>
      <c r="M9" s="3">
        <v>30650</v>
      </c>
      <c r="N9" s="3">
        <v>28444</v>
      </c>
      <c r="O9" s="3">
        <v>31120</v>
      </c>
      <c r="P9" s="47">
        <v>30089.428571428572</v>
      </c>
    </row>
    <row r="10" spans="1:31" x14ac:dyDescent="0.25">
      <c r="A10" s="41" t="s">
        <v>27</v>
      </c>
      <c r="B10" s="74">
        <v>33.5</v>
      </c>
      <c r="C10" s="74">
        <v>53.339999999999996</v>
      </c>
      <c r="D10" s="74">
        <v>57.38767397642161</v>
      </c>
      <c r="E10" s="74">
        <v>66</v>
      </c>
      <c r="F10" s="74">
        <v>25.84</v>
      </c>
      <c r="G10" s="74">
        <v>41.77</v>
      </c>
      <c r="H10" s="74">
        <v>59.3711917344</v>
      </c>
      <c r="I10" s="74">
        <v>49.25</v>
      </c>
      <c r="J10" s="74">
        <v>52</v>
      </c>
      <c r="K10" s="74">
        <v>44.37</v>
      </c>
      <c r="L10" s="74">
        <v>49.59</v>
      </c>
      <c r="M10" s="74">
        <v>45.23</v>
      </c>
      <c r="N10" s="74">
        <v>50</v>
      </c>
      <c r="O10" s="74">
        <v>39.770000000000003</v>
      </c>
      <c r="P10" s="46">
        <v>47.67277612220154</v>
      </c>
    </row>
    <row r="11" spans="1:31" s="38" customFormat="1" ht="15.75" thickBot="1" x14ac:dyDescent="0.3">
      <c r="A11" s="42" t="s">
        <v>28</v>
      </c>
      <c r="B11" s="75">
        <v>18630</v>
      </c>
      <c r="C11" s="75">
        <v>17431.285628589801</v>
      </c>
      <c r="D11" s="75">
        <v>16251</v>
      </c>
      <c r="E11" s="75">
        <v>16635</v>
      </c>
      <c r="F11" s="75">
        <v>15500</v>
      </c>
      <c r="G11" s="75">
        <v>15831</v>
      </c>
      <c r="H11" s="75">
        <v>18390</v>
      </c>
      <c r="I11" s="75">
        <v>16183</v>
      </c>
      <c r="J11" s="75">
        <v>18175</v>
      </c>
      <c r="K11" s="75">
        <v>16194</v>
      </c>
      <c r="L11" s="75">
        <v>17481</v>
      </c>
      <c r="M11" s="75">
        <v>16245</v>
      </c>
      <c r="N11" s="75">
        <v>17050</v>
      </c>
      <c r="O11" s="75">
        <v>16300</v>
      </c>
      <c r="P11" s="48">
        <v>16878.306116327843</v>
      </c>
    </row>
    <row r="12" spans="1:31" s="39" customFormat="1" ht="19.5" thickBot="1" x14ac:dyDescent="0.35">
      <c r="A12" s="99" t="s">
        <v>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</row>
    <row r="13" spans="1:31" s="38" customFormat="1" x14ac:dyDescent="0.25">
      <c r="A13" s="49" t="s">
        <v>37</v>
      </c>
      <c r="B13" s="67">
        <v>34900.705563093623</v>
      </c>
      <c r="C13" s="67">
        <v>34323.018467433256</v>
      </c>
      <c r="D13" s="67">
        <v>34385.191591653187</v>
      </c>
      <c r="E13" s="67">
        <v>41914.827586206899</v>
      </c>
      <c r="F13" s="67" t="s">
        <v>49</v>
      </c>
      <c r="G13" s="67">
        <v>37001.943459633578</v>
      </c>
      <c r="H13" s="67" t="s">
        <v>49</v>
      </c>
      <c r="I13" s="67">
        <v>27858.015574044661</v>
      </c>
      <c r="J13" s="67">
        <v>32806.399621251105</v>
      </c>
      <c r="K13" s="67">
        <v>33012.688687457441</v>
      </c>
      <c r="L13" s="67">
        <v>41920.188981165666</v>
      </c>
      <c r="M13" s="67">
        <v>32689.492842322401</v>
      </c>
      <c r="N13" s="67">
        <v>35121.818181818177</v>
      </c>
      <c r="O13" s="67">
        <v>33710.878414414103</v>
      </c>
      <c r="P13" s="90">
        <v>34970.43074754117</v>
      </c>
    </row>
    <row r="14" spans="1:31" s="38" customFormat="1" x14ac:dyDescent="0.25">
      <c r="A14" s="40" t="s">
        <v>38</v>
      </c>
      <c r="B14" s="68">
        <v>790</v>
      </c>
      <c r="C14" s="68">
        <v>590.85179999999991</v>
      </c>
      <c r="D14" s="68">
        <v>700</v>
      </c>
      <c r="E14" s="68">
        <v>542</v>
      </c>
      <c r="F14" s="68" t="s">
        <v>50</v>
      </c>
      <c r="G14" s="68">
        <v>605</v>
      </c>
      <c r="H14" s="68" t="s">
        <v>50</v>
      </c>
      <c r="I14" s="68">
        <v>757.9</v>
      </c>
      <c r="J14" s="68">
        <v>629</v>
      </c>
      <c r="K14" s="68">
        <v>635</v>
      </c>
      <c r="L14" s="68">
        <v>606</v>
      </c>
      <c r="M14" s="68">
        <v>712</v>
      </c>
      <c r="N14" s="68">
        <v>542</v>
      </c>
      <c r="O14" s="68">
        <v>650</v>
      </c>
      <c r="P14" s="91">
        <v>646.64598333333333</v>
      </c>
    </row>
    <row r="15" spans="1:31" x14ac:dyDescent="0.25">
      <c r="A15" s="41" t="s">
        <v>25</v>
      </c>
      <c r="B15" s="69">
        <v>13.2</v>
      </c>
      <c r="C15" s="69">
        <v>12.851983703684663</v>
      </c>
      <c r="D15" s="69">
        <v>12.04</v>
      </c>
      <c r="E15" s="69">
        <v>9.57</v>
      </c>
      <c r="F15" s="69" t="s">
        <v>50</v>
      </c>
      <c r="G15" s="69">
        <v>11.14</v>
      </c>
      <c r="H15" s="69" t="s">
        <v>50</v>
      </c>
      <c r="I15" s="69">
        <v>14.41</v>
      </c>
      <c r="J15" s="69">
        <v>13.13</v>
      </c>
      <c r="K15" s="69">
        <v>13.058999999999999</v>
      </c>
      <c r="L15" s="69">
        <v>9.8139649999999996</v>
      </c>
      <c r="M15" s="69">
        <v>13.4</v>
      </c>
      <c r="N15" s="69">
        <v>11</v>
      </c>
      <c r="O15" s="69">
        <v>12.97</v>
      </c>
      <c r="P15" s="92">
        <v>12.215412391973722</v>
      </c>
    </row>
    <row r="16" spans="1:31" s="38" customFormat="1" x14ac:dyDescent="0.25">
      <c r="A16" s="40" t="s">
        <v>26</v>
      </c>
      <c r="B16" s="63">
        <v>31050</v>
      </c>
      <c r="C16" s="63">
        <v>31221</v>
      </c>
      <c r="D16" s="63">
        <v>30059</v>
      </c>
      <c r="E16" s="63">
        <v>31015</v>
      </c>
      <c r="F16" s="63" t="s">
        <v>50</v>
      </c>
      <c r="G16" s="63">
        <v>28851</v>
      </c>
      <c r="H16" s="63" t="s">
        <v>50</v>
      </c>
      <c r="I16" s="63">
        <v>29770</v>
      </c>
      <c r="J16" s="63">
        <v>29446</v>
      </c>
      <c r="K16" s="63">
        <v>29999</v>
      </c>
      <c r="L16" s="63">
        <v>30057</v>
      </c>
      <c r="M16" s="63">
        <v>30650</v>
      </c>
      <c r="N16" s="63">
        <v>28444</v>
      </c>
      <c r="O16" s="63">
        <v>31120</v>
      </c>
      <c r="P16" s="93">
        <v>30140.166666666668</v>
      </c>
    </row>
    <row r="17" spans="1:16" x14ac:dyDescent="0.25">
      <c r="A17" s="41" t="s">
        <v>27</v>
      </c>
      <c r="B17" s="69">
        <v>33.5</v>
      </c>
      <c r="C17" s="69">
        <v>40.446000000000005</v>
      </c>
      <c r="D17" s="69">
        <v>44.06</v>
      </c>
      <c r="E17" s="69">
        <v>66</v>
      </c>
      <c r="F17" s="69" t="s">
        <v>50</v>
      </c>
      <c r="G17" s="69">
        <v>32.07</v>
      </c>
      <c r="H17" s="69" t="s">
        <v>50</v>
      </c>
      <c r="I17" s="69">
        <v>63.32</v>
      </c>
      <c r="J17" s="69">
        <v>37</v>
      </c>
      <c r="K17" s="69">
        <v>35.68</v>
      </c>
      <c r="L17" s="69">
        <v>40.590000000000003</v>
      </c>
      <c r="M17" s="69">
        <v>37.19</v>
      </c>
      <c r="N17" s="69">
        <v>50</v>
      </c>
      <c r="O17" s="69">
        <v>39.770000000000003</v>
      </c>
      <c r="P17" s="92">
        <v>43.302166666666672</v>
      </c>
    </row>
    <row r="18" spans="1:16" s="38" customFormat="1" ht="15.75" thickBot="1" x14ac:dyDescent="0.3">
      <c r="A18" s="42" t="s">
        <v>28</v>
      </c>
      <c r="B18" s="70">
        <v>18630</v>
      </c>
      <c r="C18" s="70">
        <v>17431.285628589801</v>
      </c>
      <c r="D18" s="70">
        <v>16251</v>
      </c>
      <c r="E18" s="70">
        <v>16635</v>
      </c>
      <c r="F18" s="70" t="s">
        <v>50</v>
      </c>
      <c r="G18" s="70">
        <v>15831</v>
      </c>
      <c r="H18" s="70" t="s">
        <v>50</v>
      </c>
      <c r="I18" s="70">
        <v>16183</v>
      </c>
      <c r="J18" s="70">
        <v>18175</v>
      </c>
      <c r="K18" s="70">
        <v>16194</v>
      </c>
      <c r="L18" s="70">
        <v>17481</v>
      </c>
      <c r="M18" s="70">
        <v>16245</v>
      </c>
      <c r="N18" s="70">
        <v>17050</v>
      </c>
      <c r="O18" s="70">
        <v>16300</v>
      </c>
      <c r="P18" s="94">
        <v>16867.19046904915</v>
      </c>
    </row>
    <row r="19" spans="1:16" s="39" customFormat="1" ht="19.5" thickBot="1" x14ac:dyDescent="0.35">
      <c r="A19" s="99" t="s">
        <v>34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6" s="38" customFormat="1" x14ac:dyDescent="0.25">
      <c r="A20" s="49" t="s">
        <v>37</v>
      </c>
      <c r="B20" s="67">
        <v>34479.40298507463</v>
      </c>
      <c r="C20" s="67">
        <v>36517.27125770913</v>
      </c>
      <c r="D20" s="67">
        <v>37913.906837530529</v>
      </c>
      <c r="E20" s="67">
        <v>37421.957654175771</v>
      </c>
      <c r="F20" s="67">
        <v>50451.079136690649</v>
      </c>
      <c r="G20" s="67">
        <v>38279.928660727557</v>
      </c>
      <c r="H20" s="67">
        <v>47404.399537671547</v>
      </c>
      <c r="I20" s="67">
        <v>24343.848860190748</v>
      </c>
      <c r="J20" s="67" t="s">
        <v>49</v>
      </c>
      <c r="K20" s="67">
        <v>35391.776672169857</v>
      </c>
      <c r="L20" s="67" t="s">
        <v>49</v>
      </c>
      <c r="M20" s="67">
        <v>35627.49640916755</v>
      </c>
      <c r="N20" s="67">
        <v>33772.695652173912</v>
      </c>
      <c r="O20" s="67">
        <v>35679.400374227589</v>
      </c>
      <c r="P20" s="90">
        <v>37273.597003125789</v>
      </c>
    </row>
    <row r="21" spans="1:16" s="38" customFormat="1" x14ac:dyDescent="0.25">
      <c r="A21" s="40" t="s">
        <v>38</v>
      </c>
      <c r="B21" s="68">
        <v>790</v>
      </c>
      <c r="C21" s="68">
        <v>590.85179999999991</v>
      </c>
      <c r="D21" s="68">
        <v>700</v>
      </c>
      <c r="E21" s="68">
        <v>542</v>
      </c>
      <c r="F21" s="68">
        <v>770</v>
      </c>
      <c r="G21" s="68">
        <v>611</v>
      </c>
      <c r="H21" s="68">
        <v>700</v>
      </c>
      <c r="I21" s="68">
        <v>742.5</v>
      </c>
      <c r="J21" s="68" t="s">
        <v>50</v>
      </c>
      <c r="K21" s="68">
        <v>649</v>
      </c>
      <c r="L21" s="68" t="s">
        <v>50</v>
      </c>
      <c r="M21" s="68">
        <v>712</v>
      </c>
      <c r="N21" s="68">
        <v>542</v>
      </c>
      <c r="O21" s="68">
        <v>650</v>
      </c>
      <c r="P21" s="91">
        <v>666.61265000000003</v>
      </c>
    </row>
    <row r="22" spans="1:16" x14ac:dyDescent="0.25">
      <c r="A22" s="41" t="s">
        <v>25</v>
      </c>
      <c r="B22" s="69">
        <v>13.4</v>
      </c>
      <c r="C22" s="69">
        <v>11.952318492194413</v>
      </c>
      <c r="D22" s="69">
        <v>10.77133710296</v>
      </c>
      <c r="E22" s="69">
        <v>10.82</v>
      </c>
      <c r="F22" s="69">
        <v>8.34</v>
      </c>
      <c r="G22" s="69">
        <v>10.7</v>
      </c>
      <c r="H22" s="69">
        <v>8.6648229848871114</v>
      </c>
      <c r="I22" s="69">
        <v>16.79</v>
      </c>
      <c r="J22" s="69" t="s">
        <v>50</v>
      </c>
      <c r="K22" s="69">
        <v>11.608000000000001</v>
      </c>
      <c r="L22" s="69" t="s">
        <v>50</v>
      </c>
      <c r="M22" s="69">
        <v>11.95</v>
      </c>
      <c r="N22" s="69">
        <v>11.5</v>
      </c>
      <c r="O22" s="69">
        <v>12.14</v>
      </c>
      <c r="P22" s="92">
        <v>11.553039881670129</v>
      </c>
    </row>
    <row r="23" spans="1:16" s="38" customFormat="1" x14ac:dyDescent="0.25">
      <c r="A23" s="40" t="s">
        <v>26</v>
      </c>
      <c r="B23" s="63">
        <v>31050</v>
      </c>
      <c r="C23" s="63">
        <v>31221</v>
      </c>
      <c r="D23" s="63">
        <v>30059</v>
      </c>
      <c r="E23" s="63">
        <v>31015</v>
      </c>
      <c r="F23" s="63">
        <v>28600</v>
      </c>
      <c r="G23" s="63">
        <v>28851</v>
      </c>
      <c r="H23" s="63">
        <v>30970</v>
      </c>
      <c r="I23" s="63">
        <v>29770</v>
      </c>
      <c r="J23" s="63" t="s">
        <v>50</v>
      </c>
      <c r="K23" s="63">
        <v>29999</v>
      </c>
      <c r="L23" s="63" t="s">
        <v>50</v>
      </c>
      <c r="M23" s="63">
        <v>30650</v>
      </c>
      <c r="N23" s="63">
        <v>28444</v>
      </c>
      <c r="O23" s="63">
        <v>31120</v>
      </c>
      <c r="P23" s="93">
        <v>30145.75</v>
      </c>
    </row>
    <row r="24" spans="1:16" x14ac:dyDescent="0.25">
      <c r="A24" s="41" t="s">
        <v>27</v>
      </c>
      <c r="B24" s="69">
        <v>33.5</v>
      </c>
      <c r="C24" s="69">
        <v>40.446000000000005</v>
      </c>
      <c r="D24" s="69">
        <v>44.059134137491213</v>
      </c>
      <c r="E24" s="69">
        <v>66</v>
      </c>
      <c r="F24" s="69">
        <v>20</v>
      </c>
      <c r="G24" s="69">
        <v>32.07</v>
      </c>
      <c r="H24" s="69">
        <v>48.8907545868</v>
      </c>
      <c r="I24" s="69">
        <v>63.32</v>
      </c>
      <c r="J24" s="69" t="s">
        <v>50</v>
      </c>
      <c r="K24" s="69">
        <v>44.37</v>
      </c>
      <c r="L24" s="69" t="s">
        <v>50</v>
      </c>
      <c r="M24" s="69">
        <v>40.199999999999996</v>
      </c>
      <c r="N24" s="69">
        <v>50</v>
      </c>
      <c r="O24" s="69">
        <v>39.770000000000003</v>
      </c>
      <c r="P24" s="92">
        <v>43.552157393690926</v>
      </c>
    </row>
    <row r="25" spans="1:16" s="38" customFormat="1" ht="15.75" thickBot="1" x14ac:dyDescent="0.3">
      <c r="A25" s="42" t="s">
        <v>28</v>
      </c>
      <c r="B25" s="70">
        <v>18630</v>
      </c>
      <c r="C25" s="70">
        <v>17431.285628589801</v>
      </c>
      <c r="D25" s="70">
        <v>16251</v>
      </c>
      <c r="E25" s="70">
        <v>16635</v>
      </c>
      <c r="F25" s="70">
        <v>15500</v>
      </c>
      <c r="G25" s="70">
        <v>15831</v>
      </c>
      <c r="H25" s="70">
        <v>18390</v>
      </c>
      <c r="I25" s="70">
        <v>16183</v>
      </c>
      <c r="J25" s="70" t="s">
        <v>50</v>
      </c>
      <c r="K25" s="70">
        <v>16194</v>
      </c>
      <c r="L25" s="70" t="s">
        <v>50</v>
      </c>
      <c r="M25" s="70">
        <v>16245</v>
      </c>
      <c r="N25" s="70">
        <v>17050</v>
      </c>
      <c r="O25" s="70">
        <v>16300</v>
      </c>
      <c r="P25" s="94">
        <v>16720.023802382482</v>
      </c>
    </row>
    <row r="26" spans="1:16" s="39" customFormat="1" ht="19.5" thickBot="1" x14ac:dyDescent="0.35">
      <c r="A26" s="99" t="s">
        <v>35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  <row r="27" spans="1:16" s="38" customFormat="1" x14ac:dyDescent="0.25">
      <c r="A27" s="49" t="s">
        <v>37</v>
      </c>
      <c r="B27" s="67">
        <v>38249.704022261576</v>
      </c>
      <c r="C27" s="67">
        <v>36080.780105793019</v>
      </c>
      <c r="D27" s="67">
        <v>34385.191591653187</v>
      </c>
      <c r="E27" s="67">
        <v>37421.957654175771</v>
      </c>
      <c r="F27" s="67" t="s">
        <v>49</v>
      </c>
      <c r="G27" s="67">
        <v>37001.943459633578</v>
      </c>
      <c r="H27" s="67" t="s">
        <v>49</v>
      </c>
      <c r="I27" s="67">
        <v>27858.015574044661</v>
      </c>
      <c r="J27" s="67">
        <v>32806.399621251105</v>
      </c>
      <c r="K27" s="67">
        <v>33702.927469711583</v>
      </c>
      <c r="L27" s="67">
        <v>37484.208335218791</v>
      </c>
      <c r="M27" s="67" t="s">
        <v>49</v>
      </c>
      <c r="N27" s="67">
        <v>26847.200000000001</v>
      </c>
      <c r="O27" s="67">
        <v>34138.937387631464</v>
      </c>
      <c r="P27" s="90">
        <v>34179.751383761337</v>
      </c>
    </row>
    <row r="28" spans="1:16" s="38" customFormat="1" x14ac:dyDescent="0.25">
      <c r="A28" s="40" t="s">
        <v>38</v>
      </c>
      <c r="B28" s="68">
        <v>790</v>
      </c>
      <c r="C28" s="68">
        <v>590.85179999999991</v>
      </c>
      <c r="D28" s="68">
        <v>700</v>
      </c>
      <c r="E28" s="68">
        <v>542</v>
      </c>
      <c r="F28" s="68" t="s">
        <v>50</v>
      </c>
      <c r="G28" s="68">
        <v>605</v>
      </c>
      <c r="H28" s="68" t="s">
        <v>50</v>
      </c>
      <c r="I28" s="68">
        <v>756.9</v>
      </c>
      <c r="J28" s="68">
        <v>629</v>
      </c>
      <c r="K28" s="68">
        <v>639</v>
      </c>
      <c r="L28" s="68">
        <v>606</v>
      </c>
      <c r="M28" s="68" t="s">
        <v>50</v>
      </c>
      <c r="N28" s="68">
        <v>542</v>
      </c>
      <c r="O28" s="68">
        <v>650</v>
      </c>
      <c r="P28" s="91">
        <v>640.97743636363634</v>
      </c>
    </row>
    <row r="29" spans="1:16" x14ac:dyDescent="0.25">
      <c r="A29" s="41" t="s">
        <v>25</v>
      </c>
      <c r="B29" s="69">
        <v>11.8</v>
      </c>
      <c r="C29" s="69">
        <v>12.12090603772632</v>
      </c>
      <c r="D29" s="69">
        <v>12.04</v>
      </c>
      <c r="E29" s="69">
        <v>10.82</v>
      </c>
      <c r="F29" s="69" t="s">
        <v>50</v>
      </c>
      <c r="G29" s="69">
        <v>11.14</v>
      </c>
      <c r="H29" s="69" t="s">
        <v>50</v>
      </c>
      <c r="I29" s="69">
        <v>14.41</v>
      </c>
      <c r="J29" s="69">
        <v>13.13</v>
      </c>
      <c r="K29" s="69">
        <v>12.74</v>
      </c>
      <c r="L29" s="69">
        <v>11.161111111111111</v>
      </c>
      <c r="M29" s="69" t="s">
        <v>50</v>
      </c>
      <c r="N29" s="69">
        <v>15</v>
      </c>
      <c r="O29" s="69">
        <v>12.78</v>
      </c>
      <c r="P29" s="92">
        <v>12.467456104439766</v>
      </c>
    </row>
    <row r="30" spans="1:16" s="38" customFormat="1" x14ac:dyDescent="0.25">
      <c r="A30" s="40" t="s">
        <v>26</v>
      </c>
      <c r="B30" s="63">
        <v>31050</v>
      </c>
      <c r="C30" s="63">
        <v>31221</v>
      </c>
      <c r="D30" s="63">
        <v>30059</v>
      </c>
      <c r="E30" s="63">
        <v>31015</v>
      </c>
      <c r="F30" s="63" t="s">
        <v>50</v>
      </c>
      <c r="G30" s="63">
        <v>28851</v>
      </c>
      <c r="H30" s="63" t="s">
        <v>50</v>
      </c>
      <c r="I30" s="63">
        <v>29770</v>
      </c>
      <c r="J30" s="63">
        <v>29446</v>
      </c>
      <c r="K30" s="63">
        <v>29999</v>
      </c>
      <c r="L30" s="63">
        <v>30057</v>
      </c>
      <c r="M30" s="63" t="s">
        <v>50</v>
      </c>
      <c r="N30" s="63">
        <v>28444</v>
      </c>
      <c r="O30" s="63">
        <v>31120</v>
      </c>
      <c r="P30" s="93">
        <v>30093.81818181818</v>
      </c>
    </row>
    <row r="31" spans="1:16" x14ac:dyDescent="0.25">
      <c r="A31" s="41" t="s">
        <v>27</v>
      </c>
      <c r="B31" s="69">
        <v>33.5</v>
      </c>
      <c r="C31" s="69">
        <v>40.450000000000003</v>
      </c>
      <c r="D31" s="69">
        <v>44.06</v>
      </c>
      <c r="E31" s="69">
        <v>66</v>
      </c>
      <c r="F31" s="69" t="s">
        <v>50</v>
      </c>
      <c r="G31" s="69">
        <v>32.07</v>
      </c>
      <c r="H31" s="69" t="s">
        <v>50</v>
      </c>
      <c r="I31" s="69">
        <v>63.32</v>
      </c>
      <c r="J31" s="69">
        <v>37</v>
      </c>
      <c r="K31" s="69">
        <v>35.68</v>
      </c>
      <c r="L31" s="69">
        <v>40.590000000000003</v>
      </c>
      <c r="M31" s="69" t="s">
        <v>50</v>
      </c>
      <c r="N31" s="69">
        <v>50</v>
      </c>
      <c r="O31" s="69">
        <v>39.770000000000003</v>
      </c>
      <c r="P31" s="92">
        <v>43.858181818181812</v>
      </c>
    </row>
    <row r="32" spans="1:16" s="38" customFormat="1" ht="15.75" thickBot="1" x14ac:dyDescent="0.3">
      <c r="A32" s="42" t="s">
        <v>28</v>
      </c>
      <c r="B32" s="70">
        <v>18630</v>
      </c>
      <c r="C32" s="70">
        <v>17431.285628589801</v>
      </c>
      <c r="D32" s="70">
        <v>16251</v>
      </c>
      <c r="E32" s="70">
        <v>16635</v>
      </c>
      <c r="F32" s="70" t="s">
        <v>50</v>
      </c>
      <c r="G32" s="70">
        <v>15831</v>
      </c>
      <c r="H32" s="70" t="s">
        <v>50</v>
      </c>
      <c r="I32" s="70">
        <v>16183</v>
      </c>
      <c r="J32" s="70">
        <v>18175</v>
      </c>
      <c r="K32" s="70">
        <v>16194</v>
      </c>
      <c r="L32" s="70">
        <v>17481</v>
      </c>
      <c r="M32" s="70" t="s">
        <v>50</v>
      </c>
      <c r="N32" s="70">
        <v>17050</v>
      </c>
      <c r="O32" s="70">
        <v>16300</v>
      </c>
      <c r="P32" s="94">
        <v>16923.753238962709</v>
      </c>
    </row>
    <row r="33" spans="1:16" s="39" customFormat="1" ht="19.5" thickBot="1" x14ac:dyDescent="0.35">
      <c r="A33" s="99" t="s">
        <v>36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</row>
    <row r="34" spans="1:16" s="38" customFormat="1" x14ac:dyDescent="0.25">
      <c r="A34" s="49" t="s">
        <v>37</v>
      </c>
      <c r="B34" s="67">
        <v>35714.742266841939</v>
      </c>
      <c r="C34" s="67">
        <v>35471.908163793021</v>
      </c>
      <c r="D34" s="67">
        <v>34385.191591653187</v>
      </c>
      <c r="E34" s="67">
        <v>41914.827586206899</v>
      </c>
      <c r="F34" s="67" t="s">
        <v>49</v>
      </c>
      <c r="G34" s="67">
        <v>37001.943459633578</v>
      </c>
      <c r="H34" s="67" t="s">
        <v>49</v>
      </c>
      <c r="I34" s="67">
        <v>31380.854008280898</v>
      </c>
      <c r="J34" s="67" t="s">
        <v>49</v>
      </c>
      <c r="K34" s="67">
        <v>37493.773011853686</v>
      </c>
      <c r="L34" s="67">
        <v>40209.800955828279</v>
      </c>
      <c r="M34" s="67">
        <v>33339.516216665354</v>
      </c>
      <c r="N34" s="67">
        <v>32536</v>
      </c>
      <c r="O34" s="67">
        <v>37306.831715146131</v>
      </c>
      <c r="P34" s="90">
        <v>36068.671725082088</v>
      </c>
    </row>
    <row r="35" spans="1:16" s="38" customFormat="1" x14ac:dyDescent="0.25">
      <c r="A35" s="40" t="s">
        <v>38</v>
      </c>
      <c r="B35" s="68">
        <v>790</v>
      </c>
      <c r="C35" s="68">
        <v>590.85179999999991</v>
      </c>
      <c r="D35" s="68">
        <v>700</v>
      </c>
      <c r="E35" s="68">
        <v>542</v>
      </c>
      <c r="F35" s="68" t="s">
        <v>50</v>
      </c>
      <c r="G35" s="68">
        <v>605</v>
      </c>
      <c r="H35" s="68" t="s">
        <v>50</v>
      </c>
      <c r="I35" s="68">
        <v>689.2</v>
      </c>
      <c r="J35" s="68" t="s">
        <v>50</v>
      </c>
      <c r="K35" s="68">
        <v>661</v>
      </c>
      <c r="L35" s="68">
        <v>606</v>
      </c>
      <c r="M35" s="68">
        <v>712</v>
      </c>
      <c r="N35" s="68">
        <v>542</v>
      </c>
      <c r="O35" s="68">
        <v>650</v>
      </c>
      <c r="P35" s="91">
        <v>644.36834545454542</v>
      </c>
    </row>
    <row r="36" spans="1:16" x14ac:dyDescent="0.25">
      <c r="A36" s="41" t="s">
        <v>25</v>
      </c>
      <c r="B36" s="69">
        <v>12.83</v>
      </c>
      <c r="C36" s="69">
        <v>12.36446740571836</v>
      </c>
      <c r="D36" s="69">
        <v>12.04</v>
      </c>
      <c r="E36" s="69">
        <v>9.57</v>
      </c>
      <c r="F36" s="69" t="s">
        <v>50</v>
      </c>
      <c r="G36" s="69">
        <v>11.14</v>
      </c>
      <c r="H36" s="69" t="s">
        <v>50</v>
      </c>
      <c r="I36" s="69">
        <v>13.02</v>
      </c>
      <c r="J36" s="69" t="s">
        <v>50</v>
      </c>
      <c r="K36" s="69">
        <v>11.233000000000001</v>
      </c>
      <c r="L36" s="69">
        <v>10.263369565217392</v>
      </c>
      <c r="M36" s="69">
        <v>13.09</v>
      </c>
      <c r="N36" s="69">
        <v>12</v>
      </c>
      <c r="O36" s="69">
        <v>11.53</v>
      </c>
      <c r="P36" s="92">
        <v>11.734621542812341</v>
      </c>
    </row>
    <row r="37" spans="1:16" s="38" customFormat="1" x14ac:dyDescent="0.25">
      <c r="A37" s="40" t="s">
        <v>26</v>
      </c>
      <c r="B37" s="63">
        <v>31050</v>
      </c>
      <c r="C37" s="63">
        <v>31221</v>
      </c>
      <c r="D37" s="63">
        <v>30059</v>
      </c>
      <c r="E37" s="63">
        <v>31015</v>
      </c>
      <c r="F37" s="63" t="s">
        <v>50</v>
      </c>
      <c r="G37" s="63">
        <v>28851</v>
      </c>
      <c r="H37" s="63" t="s">
        <v>50</v>
      </c>
      <c r="I37" s="63">
        <v>29770</v>
      </c>
      <c r="J37" s="63" t="s">
        <v>50</v>
      </c>
      <c r="K37" s="63">
        <v>29999</v>
      </c>
      <c r="L37" s="63">
        <v>30057</v>
      </c>
      <c r="M37" s="63">
        <v>30650</v>
      </c>
      <c r="N37" s="63">
        <v>28444</v>
      </c>
      <c r="O37" s="63">
        <v>31120</v>
      </c>
      <c r="P37" s="93">
        <v>30203.272727272728</v>
      </c>
    </row>
    <row r="38" spans="1:16" x14ac:dyDescent="0.25">
      <c r="A38" s="41" t="s">
        <v>27</v>
      </c>
      <c r="B38" s="69">
        <v>33.5</v>
      </c>
      <c r="C38" s="69">
        <v>40.450000000000003</v>
      </c>
      <c r="D38" s="69">
        <v>44.06</v>
      </c>
      <c r="E38" s="69">
        <v>66</v>
      </c>
      <c r="F38" s="69" t="s">
        <v>50</v>
      </c>
      <c r="G38" s="69">
        <v>32.07</v>
      </c>
      <c r="H38" s="69" t="s">
        <v>50</v>
      </c>
      <c r="I38" s="69">
        <v>49.25</v>
      </c>
      <c r="J38" s="69" t="s">
        <v>50</v>
      </c>
      <c r="K38" s="69">
        <v>35.68</v>
      </c>
      <c r="L38" s="69">
        <v>41.4</v>
      </c>
      <c r="M38" s="69">
        <v>37.19</v>
      </c>
      <c r="N38" s="69">
        <v>50</v>
      </c>
      <c r="O38" s="69">
        <v>39.770000000000003</v>
      </c>
      <c r="P38" s="92">
        <v>42.669999999999995</v>
      </c>
    </row>
    <row r="39" spans="1:16" s="38" customFormat="1" ht="15.75" thickBot="1" x14ac:dyDescent="0.3">
      <c r="A39" s="42" t="s">
        <v>28</v>
      </c>
      <c r="B39" s="70">
        <v>18630</v>
      </c>
      <c r="C39" s="70">
        <v>17431.285628589801</v>
      </c>
      <c r="D39" s="70">
        <v>16251</v>
      </c>
      <c r="E39" s="70">
        <v>16635</v>
      </c>
      <c r="F39" s="70" t="s">
        <v>50</v>
      </c>
      <c r="G39" s="70">
        <v>15831</v>
      </c>
      <c r="H39" s="70" t="s">
        <v>50</v>
      </c>
      <c r="I39" s="70">
        <v>16183</v>
      </c>
      <c r="J39" s="70" t="s">
        <v>50</v>
      </c>
      <c r="K39" s="70">
        <v>16194</v>
      </c>
      <c r="L39" s="70">
        <v>17481</v>
      </c>
      <c r="M39" s="70">
        <v>16245</v>
      </c>
      <c r="N39" s="70">
        <v>17050</v>
      </c>
      <c r="O39" s="70">
        <v>16300</v>
      </c>
      <c r="P39" s="94">
        <v>16748.298693508164</v>
      </c>
    </row>
    <row r="42" spans="1:16" x14ac:dyDescent="0.25">
      <c r="A42"/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3" sqref="Q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6" sqref="R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4" sqref="Q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O2" sqref="O2"/>
    </sheetView>
  </sheetViews>
  <sheetFormatPr defaultRowHeight="15" x14ac:dyDescent="0.25"/>
  <sheetData>
    <row r="34" spans="1:1" x14ac:dyDescent="0.25">
      <c r="A34" s="5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10" sqref="P10"/>
    </sheetView>
  </sheetViews>
  <sheetFormatPr defaultRowHeight="15" x14ac:dyDescent="0.25"/>
  <sheetData>
    <row r="34" spans="1:1" x14ac:dyDescent="0.25">
      <c r="A34" s="5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2"/>
  <sheetViews>
    <sheetView zoomScaleNormal="100" workbookViewId="0">
      <selection sqref="A1:P1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99" t="str">
        <f>'KN 2018'!A6</f>
        <v>64-41-L/51 Podnikání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31" s="38" customFormat="1" x14ac:dyDescent="0.25">
      <c r="A6" s="49" t="s">
        <v>37</v>
      </c>
      <c r="B6" s="67">
        <f>IF(ISNUMBER('KN 2018'!B6),'KN 2018'!B6,"")</f>
        <v>43035.254237288136</v>
      </c>
      <c r="C6" s="67">
        <f>IF(ISNUMBER('KN 2018'!C6),'KN 2018'!C6,"")</f>
        <v>40370.402618181812</v>
      </c>
      <c r="D6" s="67">
        <f>IF(ISNUMBER('KN 2018'!D6),'KN 2018'!D6,"")</f>
        <v>37833.997101906505</v>
      </c>
      <c r="E6" s="67">
        <f>IF(ISNUMBER('KN 2018'!E6),'KN 2018'!E6,"")</f>
        <v>40218.778388870916</v>
      </c>
      <c r="F6" s="67">
        <f>IF(ISNUMBER('KN 2018'!F6),'KN 2018'!F6,"")</f>
        <v>47259.126700071582</v>
      </c>
      <c r="G6" s="67">
        <f>IF(ISNUMBER('KN 2018'!G6),'KN 2018'!G6,"")</f>
        <v>36620.712182659183</v>
      </c>
      <c r="H6" s="67">
        <f>IF(ISNUMBER('KN 2018'!H6),'KN 2018'!H6,"")</f>
        <v>50624.523991600836</v>
      </c>
      <c r="I6" s="67">
        <f>IF(ISNUMBER('KN 2018'!I6),'KN 2018'!I6,"")</f>
        <v>35338.706028211185</v>
      </c>
      <c r="J6" s="67">
        <f>IF(ISNUMBER('KN 2018'!J6),'KN 2018'!J6,"")</f>
        <v>39731.973863713101</v>
      </c>
      <c r="K6" s="67">
        <f>IF(ISNUMBER('KN 2018'!K6),'KN 2018'!K6,"")</f>
        <v>39744.816181006754</v>
      </c>
      <c r="L6" s="67">
        <f>IF(ISNUMBER('KN 2018'!L6),'KN 2018'!L6,"")</f>
        <v>43671.526979776383</v>
      </c>
      <c r="M6" s="67">
        <f>IF(ISNUMBER('KN 2018'!M6),'KN 2018'!M6,"")</f>
        <v>39149.843218065369</v>
      </c>
      <c r="N6" s="67">
        <f>IF(ISNUMBER('KN 2018'!N6),'KN 2018'!N6,"")</f>
        <v>41416.948571428569</v>
      </c>
      <c r="O6" s="67">
        <f>IF(ISNUMBER('KN 2018'!O6),'KN 2018'!O6,"")</f>
        <v>37376.157196115106</v>
      </c>
      <c r="P6" s="44">
        <f>IF(ISNUMBER('KN 2018'!P6),'KN 2018'!P6,"")</f>
        <v>40885.197661349674</v>
      </c>
    </row>
    <row r="7" spans="1:31" s="38" customFormat="1" x14ac:dyDescent="0.25">
      <c r="A7" s="40" t="s">
        <v>38</v>
      </c>
      <c r="B7" s="68">
        <f>IF(ISNUMBER('KN 2018'!R6),'KN 2018'!R6,"")</f>
        <v>790</v>
      </c>
      <c r="C7" s="68">
        <f>IF(ISNUMBER('KN 2018'!S6),'KN 2018'!S6,"")</f>
        <v>585</v>
      </c>
      <c r="D7" s="68">
        <f>IF(ISNUMBER('KN 2018'!T6),'KN 2018'!T6,"")</f>
        <v>700</v>
      </c>
      <c r="E7" s="68">
        <f>IF(ISNUMBER('KN 2018'!U6),'KN 2018'!U6,"")</f>
        <v>542</v>
      </c>
      <c r="F7" s="68">
        <f>IF(ISNUMBER('KN 2018'!V6),'KN 2018'!V6,"")</f>
        <v>770</v>
      </c>
      <c r="G7" s="68">
        <f>IF(ISNUMBER('KN 2018'!W6),'KN 2018'!W6,"")</f>
        <v>554</v>
      </c>
      <c r="H7" s="68">
        <f>IF(ISNUMBER('KN 2018'!X6),'KN 2018'!X6,"")</f>
        <v>700</v>
      </c>
      <c r="I7" s="68">
        <f>IF(ISNUMBER('KN 2018'!Y6),'KN 2018'!Y6,"")</f>
        <v>570</v>
      </c>
      <c r="J7" s="68">
        <f>IF(ISNUMBER('KN 2018'!Z6),'KN 2018'!Z6,"")</f>
        <v>617</v>
      </c>
      <c r="K7" s="68">
        <f>IF(ISNUMBER('KN 2018'!AA6),'KN 2018'!AA6,"")</f>
        <v>634</v>
      </c>
      <c r="L7" s="68">
        <f>IF(ISNUMBER('KN 2018'!AB6),'KN 2018'!AB6,"")</f>
        <v>606</v>
      </c>
      <c r="M7" s="68">
        <f>IF(ISNUMBER('KN 2018'!AC6),'KN 2018'!AC6,"")</f>
        <v>710</v>
      </c>
      <c r="N7" s="68">
        <f>IF(ISNUMBER('KN 2018'!AD6),'KN 2018'!AD6,"")</f>
        <v>542</v>
      </c>
      <c r="O7" s="68">
        <f>IF(ISNUMBER('KN 2018'!AE6),'KN 2018'!AE6,"")</f>
        <v>620</v>
      </c>
      <c r="P7" s="45">
        <f>IF(ISNUMBER('KN 2018'!AF6),'KN 2018'!AF6,"")</f>
        <v>638.57142857142856</v>
      </c>
    </row>
    <row r="8" spans="1:31" x14ac:dyDescent="0.25">
      <c r="A8" s="41" t="s">
        <v>25</v>
      </c>
      <c r="B8" s="69">
        <f>IF(ISNUMBER('KN 2018'!BN6),'KN 2018'!BN6,"")</f>
        <v>11.8</v>
      </c>
      <c r="C8" s="69">
        <f>IF(ISNUMBER('KN 2018'!BO6),'KN 2018'!BO6,"")</f>
        <v>12.14230146548643</v>
      </c>
      <c r="D8" s="69">
        <f>IF(ISNUMBER('KN 2018'!BP6),'KN 2018'!BP6,"")</f>
        <v>12.060648895680004</v>
      </c>
      <c r="E8" s="69">
        <f>IF(ISNUMBER('KN 2018'!BQ6),'KN 2018'!BQ6,"")</f>
        <v>11.24</v>
      </c>
      <c r="F8" s="69">
        <f>IF(ISNUMBER('KN 2018'!BR6),'KN 2018'!BR6,"")</f>
        <v>10.16</v>
      </c>
      <c r="G8" s="69">
        <f>IF(ISNUMBER('KN 2018'!BS6),'KN 2018'!BS6,"")</f>
        <v>11.97</v>
      </c>
      <c r="H8" s="69">
        <f>IF(ISNUMBER('KN 2018'!BT6),'KN 2018'!BT6,"")</f>
        <v>8.6691017568680735</v>
      </c>
      <c r="I8" s="69">
        <f>IF(ISNUMBER('KN 2018'!BU6),'KN 2018'!BU6,"")</f>
        <v>13.02</v>
      </c>
      <c r="J8" s="69">
        <f>IF(ISNUMBER('KN 2018'!BV6),'KN 2018'!BV6,"")</f>
        <v>11.39</v>
      </c>
      <c r="K8" s="69">
        <f>IF(ISNUMBER('KN 2018'!BW6),'KN 2018'!BW6,"")</f>
        <v>11.738</v>
      </c>
      <c r="L8" s="69">
        <f>IF(ISNUMBER('KN 2018'!BX6),'KN 2018'!BX6,"")</f>
        <v>10.662049999999999</v>
      </c>
      <c r="M8" s="69">
        <f>IF(ISNUMBER('KN 2018'!BY6),'KN 2018'!BY6,"")</f>
        <v>12.11</v>
      </c>
      <c r="N8" s="69">
        <f>IF(ISNUMBER('KN 2018'!BZ6),'KN 2018'!BZ6,"")</f>
        <v>10.5</v>
      </c>
      <c r="O8" s="69">
        <f>IF(ISNUMBER('KN 2018'!CA6),'KN 2018'!CA6,"")</f>
        <v>13.14</v>
      </c>
      <c r="P8" s="46">
        <f>IF(ISNUMBER('KN 2018'!CB6),'KN 2018'!CB6,"")</f>
        <v>11.471578722716751</v>
      </c>
    </row>
    <row r="9" spans="1:31" s="38" customFormat="1" x14ac:dyDescent="0.25">
      <c r="A9" s="40" t="s">
        <v>26</v>
      </c>
      <c r="B9" s="63">
        <f>IF(ISNUMBER('KN 2018'!CD6),'KN 2018'!CD6,"")</f>
        <v>34530</v>
      </c>
      <c r="C9" s="63">
        <f>IF(ISNUMBER('KN 2018'!CE6),'KN 2018'!CE6,"")</f>
        <v>36291</v>
      </c>
      <c r="D9" s="63">
        <f>IF(ISNUMBER('KN 2018'!CF6),'KN 2018'!CF6,"")</f>
        <v>34000</v>
      </c>
      <c r="E9" s="63">
        <f>IF(ISNUMBER('KN 2018'!CG6),'KN 2018'!CG6,"")</f>
        <v>34272</v>
      </c>
      <c r="F9" s="63">
        <f>IF(ISNUMBER('KN 2018'!CH6),'KN 2018'!CH6,"")</f>
        <v>31700</v>
      </c>
      <c r="G9" s="63">
        <f>IF(ISNUMBER('KN 2018'!CI6),'KN 2018'!CI6,"")</f>
        <v>31448</v>
      </c>
      <c r="H9" s="63">
        <f>IF(ISNUMBER('KN 2018'!CJ6),'KN 2018'!CJ6,"")</f>
        <v>33620</v>
      </c>
      <c r="I9" s="63">
        <f>IF(ISNUMBER('KN 2018'!CK6),'KN 2018'!CK6,"")</f>
        <v>33337</v>
      </c>
      <c r="J9" s="63">
        <f>IF(ISNUMBER('KN 2018'!CL6),'KN 2018'!CL6,"")</f>
        <v>33121</v>
      </c>
      <c r="K9" s="63">
        <f>IF(ISNUMBER('KN 2018'!CM6),'KN 2018'!CM6,"")</f>
        <v>33839</v>
      </c>
      <c r="L9" s="63">
        <f>IF(ISNUMBER('KN 2018'!CN6),'KN 2018'!CN6,"")</f>
        <v>34341</v>
      </c>
      <c r="M9" s="63">
        <f>IF(ISNUMBER('KN 2018'!CO6),'KN 2018'!CO6,"")</f>
        <v>34420</v>
      </c>
      <c r="N9" s="63">
        <f>IF(ISNUMBER('KN 2018'!CP6),'KN 2018'!CP6,"")</f>
        <v>32203</v>
      </c>
      <c r="O9" s="63">
        <f>IF(ISNUMBER('KN 2018'!CQ6),'KN 2018'!CQ6,"")</f>
        <v>34570</v>
      </c>
      <c r="P9" s="47">
        <f>IF(ISNUMBER('KN 2018'!CR6),'KN 2018'!CR6,"")</f>
        <v>33692.285714285717</v>
      </c>
    </row>
    <row r="10" spans="1:31" x14ac:dyDescent="0.25">
      <c r="A10" s="41" t="s">
        <v>27</v>
      </c>
      <c r="B10" s="69">
        <f>IF(ISNUMBER('KN 2018'!CT6),'KN 2018'!CT6,"")</f>
        <v>33.5</v>
      </c>
      <c r="C10" s="69">
        <f>IF(ISNUMBER('KN 2018'!CU6),'KN 2018'!CU6,"")</f>
        <v>56</v>
      </c>
      <c r="D10" s="69">
        <f>IF(ISNUMBER('KN 2018'!CV6),'KN 2018'!CV6,"")</f>
        <v>57.38767397642161</v>
      </c>
      <c r="E10" s="69">
        <f>IF(ISNUMBER('KN 2018'!CW6),'KN 2018'!CW6,"")</f>
        <v>66</v>
      </c>
      <c r="F10" s="69">
        <f>IF(ISNUMBER('KN 2018'!CX6),'KN 2018'!CX6,"")</f>
        <v>22</v>
      </c>
      <c r="G10" s="69">
        <f>IF(ISNUMBER('KN 2018'!CY6),'KN 2018'!CY6,"")</f>
        <v>41.77</v>
      </c>
      <c r="H10" s="69">
        <f>IF(ISNUMBER('KN 2018'!CZ6),'KN 2018'!CZ6,"")</f>
        <v>59.3711917344</v>
      </c>
      <c r="I10" s="69">
        <f>IF(ISNUMBER('KN 2018'!DA6),'KN 2018'!DA6,"")</f>
        <v>49.25</v>
      </c>
      <c r="J10" s="69">
        <f>IF(ISNUMBER('KN 2018'!DB6),'KN 2018'!DB6,"")</f>
        <v>52</v>
      </c>
      <c r="K10" s="69">
        <f>IF(ISNUMBER('KN 2018'!DC6),'KN 2018'!DC6,"")</f>
        <v>44.37</v>
      </c>
      <c r="L10" s="69">
        <f>IF(ISNUMBER('KN 2018'!DD6),'KN 2018'!DD6,"")</f>
        <v>49.59</v>
      </c>
      <c r="M10" s="69">
        <f>IF(ISNUMBER('KN 2018'!DE6),'KN 2018'!DE6,"")</f>
        <v>45.23</v>
      </c>
      <c r="N10" s="69">
        <f>IF(ISNUMBER('KN 2018'!DF6),'KN 2018'!DF6,"")</f>
        <v>50</v>
      </c>
      <c r="O10" s="69">
        <f>IF(ISNUMBER('KN 2018'!DG6),'KN 2018'!DG6,"")</f>
        <v>39.770000000000003</v>
      </c>
      <c r="P10" s="46">
        <f>IF(ISNUMBER('KN 2018'!DH6),'KN 2018'!DH6,"")</f>
        <v>47.588490407915835</v>
      </c>
    </row>
    <row r="11" spans="1:31" s="38" customFormat="1" ht="15.75" thickBot="1" x14ac:dyDescent="0.3">
      <c r="A11" s="42" t="s">
        <v>28</v>
      </c>
      <c r="B11" s="70">
        <f>IF(ISNUMBER('KN 2018'!DJ6),'KN 2018'!DJ6,"")</f>
        <v>22110</v>
      </c>
      <c r="C11" s="70">
        <f>IF(ISNUMBER('KN 2018'!DK6),'KN 2018'!DK6,"")</f>
        <v>21022</v>
      </c>
      <c r="D11" s="70">
        <f>IF(ISNUMBER('KN 2018'!DL6),'KN 2018'!DL6,"")</f>
        <v>19153</v>
      </c>
      <c r="E11" s="70">
        <f>IF(ISNUMBER('KN 2018'!DM6),'KN 2018'!DM6,"")</f>
        <v>19962</v>
      </c>
      <c r="F11" s="70">
        <f>IF(ISNUMBER('KN 2018'!DN6),'KN 2018'!DN6,"")</f>
        <v>18000</v>
      </c>
      <c r="G11" s="70">
        <f>IF(ISNUMBER('KN 2018'!DO6),'KN 2018'!DO6,"")</f>
        <v>17731</v>
      </c>
      <c r="H11" s="70">
        <f>IF(ISNUMBER('KN 2018'!DP6),'KN 2018'!DP6,"")</f>
        <v>20220</v>
      </c>
      <c r="I11" s="70">
        <f>IF(ISNUMBER('KN 2018'!DQ6),'KN 2018'!DQ6,"")</f>
        <v>18934</v>
      </c>
      <c r="J11" s="70">
        <f>IF(ISNUMBER('KN 2018'!DR6),'KN 2018'!DR6,"")</f>
        <v>20961</v>
      </c>
      <c r="K11" s="70">
        <f>IF(ISNUMBER('KN 2018'!DS6),'KN 2018'!DS6,"")</f>
        <v>19044</v>
      </c>
      <c r="L11" s="70">
        <f>IF(ISNUMBER('KN 2018'!DT6),'KN 2018'!DT6,"")</f>
        <v>20750</v>
      </c>
      <c r="M11" s="70">
        <f>IF(ISNUMBER('KN 2018'!DU6),'KN 2018'!DU6,"")</f>
        <v>19006</v>
      </c>
      <c r="N11" s="70">
        <f>IF(ISNUMBER('KN 2018'!DV6),'KN 2018'!DV6,"")</f>
        <v>19223</v>
      </c>
      <c r="O11" s="70">
        <f>IF(ISNUMBER('KN 2018'!DW6),'KN 2018'!DW6,"")</f>
        <v>19240</v>
      </c>
      <c r="P11" s="48">
        <f>IF(ISNUMBER('KN 2018'!DX6),'KN 2018'!DX6,"")</f>
        <v>19668.285714285714</v>
      </c>
    </row>
    <row r="12" spans="1:31" s="39" customFormat="1" ht="19.5" thickBot="1" x14ac:dyDescent="0.35">
      <c r="A12" s="99" t="str">
        <f>'KN 2018'!A7</f>
        <v>23-43-L/51 Provozní technika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</row>
    <row r="13" spans="1:31" s="38" customFormat="1" x14ac:dyDescent="0.25">
      <c r="A13" s="49" t="s">
        <v>37</v>
      </c>
      <c r="B13" s="67">
        <f>IF(ISNUMBER('KN 2018'!B7),'KN 2018'!B7,"")</f>
        <v>39310.909090909088</v>
      </c>
      <c r="C13" s="67">
        <f>IF(ISNUMBER('KN 2018'!C7),'KN 2018'!C7,"")</f>
        <v>38277.901931428576</v>
      </c>
      <c r="D13" s="67">
        <f>IF(ISNUMBER('KN 2018'!D7),'KN 2018'!D7,"")</f>
        <v>39103.475327362416</v>
      </c>
      <c r="E13" s="67">
        <f>IF(ISNUMBER('KN 2018'!E7),'KN 2018'!E7,"")</f>
        <v>48527.271139341006</v>
      </c>
      <c r="F13" s="67" t="str">
        <f>IF(ISNUMBER('KN 2018'!F7),'KN 2018'!F7,"")</f>
        <v/>
      </c>
      <c r="G13" s="67">
        <f>IF(ISNUMBER('KN 2018'!G7),'KN 2018'!G7,"")</f>
        <v>40510.374802874547</v>
      </c>
      <c r="H13" s="67" t="str">
        <f>IF(ISNUMBER('KN 2018'!H7),'KN 2018'!H7,"")</f>
        <v/>
      </c>
      <c r="I13" s="67">
        <f>IF(ISNUMBER('KN 2018'!I7),'KN 2018'!I7,"")</f>
        <v>35338.706028211185</v>
      </c>
      <c r="J13" s="67">
        <f>IF(ISNUMBER('KN 2018'!J7),'KN 2018'!J7,"")</f>
        <v>37068.687676252033</v>
      </c>
      <c r="K13" s="67">
        <f>IF(ISNUMBER('KN 2018'!K7),'KN 2018'!K7,"")</f>
        <v>37499.809831681472</v>
      </c>
      <c r="L13" s="67">
        <f>IF(ISNUMBER('KN 2018'!L7),'KN 2018'!L7,"")</f>
        <v>47303.195617592173</v>
      </c>
      <c r="M13" s="67">
        <f>IF(ISNUMBER('KN 2018'!M7),'KN 2018'!M7,"")</f>
        <v>36956.496891717805</v>
      </c>
      <c r="N13" s="67">
        <f>IF(ISNUMBER('KN 2018'!N7),'KN 2018'!N7,"")</f>
        <v>36816.520000000004</v>
      </c>
      <c r="O13" s="67">
        <f>IF(ISNUMBER('KN 2018'!O7),'KN 2018'!O7,"")</f>
        <v>37789.960739944734</v>
      </c>
      <c r="P13" s="44">
        <f>IF(ISNUMBER('KN 2018'!P7),'KN 2018'!P7,"")</f>
        <v>39541.942423109584</v>
      </c>
    </row>
    <row r="14" spans="1:31" s="38" customFormat="1" x14ac:dyDescent="0.25">
      <c r="A14" s="40" t="s">
        <v>38</v>
      </c>
      <c r="B14" s="68">
        <f>IF(ISNUMBER('KN 2018'!R7),'KN 2018'!R7,"")</f>
        <v>790</v>
      </c>
      <c r="C14" s="68">
        <f>IF(ISNUMBER('KN 2018'!S7),'KN 2018'!S7,"")</f>
        <v>585</v>
      </c>
      <c r="D14" s="68">
        <f>IF(ISNUMBER('KN 2018'!T7),'KN 2018'!T7,"")</f>
        <v>700</v>
      </c>
      <c r="E14" s="68">
        <f>IF(ISNUMBER('KN 2018'!U7),'KN 2018'!U7,"")</f>
        <v>542</v>
      </c>
      <c r="F14" s="68" t="str">
        <f>IF(ISNUMBER('KN 2018'!V7),'KN 2018'!V7,"")</f>
        <v/>
      </c>
      <c r="G14" s="68">
        <f>IF(ISNUMBER('KN 2018'!W7),'KN 2018'!W7,"")</f>
        <v>570</v>
      </c>
      <c r="H14" s="68" t="str">
        <f>IF(ISNUMBER('KN 2018'!X7),'KN 2018'!X7,"")</f>
        <v/>
      </c>
      <c r="I14" s="68">
        <f>IF(ISNUMBER('KN 2018'!Y7),'KN 2018'!Y7,"")</f>
        <v>570</v>
      </c>
      <c r="J14" s="68">
        <f>IF(ISNUMBER('KN 2018'!Z7),'KN 2018'!Z7,"")</f>
        <v>609</v>
      </c>
      <c r="K14" s="68">
        <f>IF(ISNUMBER('KN 2018'!AA7),'KN 2018'!AA7,"")</f>
        <v>623</v>
      </c>
      <c r="L14" s="68">
        <f>IF(ISNUMBER('KN 2018'!AB7),'KN 2018'!AB7,"")</f>
        <v>606</v>
      </c>
      <c r="M14" s="68">
        <f>IF(ISNUMBER('KN 2018'!AC7),'KN 2018'!AC7,"")</f>
        <v>710</v>
      </c>
      <c r="N14" s="68">
        <f>IF(ISNUMBER('KN 2018'!AD7),'KN 2018'!AD7,"")</f>
        <v>542</v>
      </c>
      <c r="O14" s="68">
        <f>IF(ISNUMBER('KN 2018'!AE7),'KN 2018'!AE7,"")</f>
        <v>620</v>
      </c>
      <c r="P14" s="45">
        <f>IF(ISNUMBER('KN 2018'!AF7),'KN 2018'!AF7,"")</f>
        <v>622.25</v>
      </c>
    </row>
    <row r="15" spans="1:31" x14ac:dyDescent="0.25">
      <c r="A15" s="41" t="s">
        <v>25</v>
      </c>
      <c r="B15" s="69">
        <f>IF(ISNUMBER('KN 2018'!BN7),'KN 2018'!BN7,"")</f>
        <v>13.2</v>
      </c>
      <c r="C15" s="69">
        <f>IF(ISNUMBER('KN 2018'!BO7),'KN 2018'!BO7,"")</f>
        <v>13.494582888868896</v>
      </c>
      <c r="D15" s="69">
        <f>IF(ISNUMBER('KN 2018'!BP7),'KN 2018'!BP7,"")</f>
        <v>12.04</v>
      </c>
      <c r="E15" s="69">
        <f>IF(ISNUMBER('KN 2018'!BQ7),'KN 2018'!BQ7,"")</f>
        <v>9.16</v>
      </c>
      <c r="F15" s="69" t="str">
        <f>IF(ISNUMBER('KN 2018'!BR7),'KN 2018'!BR7,"")</f>
        <v/>
      </c>
      <c r="G15" s="69">
        <f>IF(ISNUMBER('KN 2018'!BS7),'KN 2018'!BS7,"")</f>
        <v>11.14</v>
      </c>
      <c r="H15" s="69" t="str">
        <f>IF(ISNUMBER('KN 2018'!BT7),'KN 2018'!BT7,"")</f>
        <v/>
      </c>
      <c r="I15" s="69">
        <f>IF(ISNUMBER('KN 2018'!BU7),'KN 2018'!BU7,"")</f>
        <v>13.02</v>
      </c>
      <c r="J15" s="69">
        <f>IF(ISNUMBER('KN 2018'!BV7),'KN 2018'!BV7,"")</f>
        <v>13.13</v>
      </c>
      <c r="K15" s="69">
        <f>IF(ISNUMBER('KN 2018'!BW7),'KN 2018'!BW7,"")</f>
        <v>13.058999999999999</v>
      </c>
      <c r="L15" s="69">
        <f>IF(ISNUMBER('KN 2018'!BX7),'KN 2018'!BX7,"")</f>
        <v>10.0098425</v>
      </c>
      <c r="M15" s="69">
        <f>IF(ISNUMBER('KN 2018'!BY7),'KN 2018'!BY7,"")</f>
        <v>13.4</v>
      </c>
      <c r="N15" s="69">
        <f>IF(ISNUMBER('KN 2018'!BZ7),'KN 2018'!BZ7,"")</f>
        <v>12</v>
      </c>
      <c r="O15" s="69">
        <f>IF(ISNUMBER('KN 2018'!CA7),'KN 2018'!CA7,"")</f>
        <v>12.97</v>
      </c>
      <c r="P15" s="46">
        <f>IF(ISNUMBER('KN 2018'!CB7),'KN 2018'!CB7,"")</f>
        <v>12.218618782405741</v>
      </c>
    </row>
    <row r="16" spans="1:31" s="38" customFormat="1" x14ac:dyDescent="0.25">
      <c r="A16" s="40" t="s">
        <v>26</v>
      </c>
      <c r="B16" s="63">
        <f>IF(ISNUMBER('KN 2018'!CD7),'KN 2018'!CD7,"")</f>
        <v>34530</v>
      </c>
      <c r="C16" s="63">
        <f>IF(ISNUMBER('KN 2018'!CE7),'KN 2018'!CE7,"")</f>
        <v>36291</v>
      </c>
      <c r="D16" s="63">
        <f>IF(ISNUMBER('KN 2018'!CF7),'KN 2018'!CF7,"")</f>
        <v>34000</v>
      </c>
      <c r="E16" s="63">
        <f>IF(ISNUMBER('KN 2018'!CG7),'KN 2018'!CG7,"")</f>
        <v>34272</v>
      </c>
      <c r="F16" s="63" t="str">
        <f>IF(ISNUMBER('KN 2018'!CH7),'KN 2018'!CH7,"")</f>
        <v/>
      </c>
      <c r="G16" s="63">
        <f>IF(ISNUMBER('KN 2018'!CI7),'KN 2018'!CI7,"")</f>
        <v>31448</v>
      </c>
      <c r="H16" s="63" t="str">
        <f>IF(ISNUMBER('KN 2018'!CJ7),'KN 2018'!CJ7,"")</f>
        <v/>
      </c>
      <c r="I16" s="63">
        <f>IF(ISNUMBER('KN 2018'!CK7),'KN 2018'!CK7,"")</f>
        <v>33337</v>
      </c>
      <c r="J16" s="63">
        <f>IF(ISNUMBER('KN 2018'!CL7),'KN 2018'!CL7,"")</f>
        <v>33121</v>
      </c>
      <c r="K16" s="63">
        <f>IF(ISNUMBER('KN 2018'!CM7),'KN 2018'!CM7,"")</f>
        <v>33839</v>
      </c>
      <c r="L16" s="63">
        <f>IF(ISNUMBER('KN 2018'!CN7),'KN 2018'!CN7,"")</f>
        <v>34341</v>
      </c>
      <c r="M16" s="63">
        <f>IF(ISNUMBER('KN 2018'!CO7),'KN 2018'!CO7,"")</f>
        <v>34420</v>
      </c>
      <c r="N16" s="63">
        <f>IF(ISNUMBER('KN 2018'!CP7),'KN 2018'!CP7,"")</f>
        <v>32203</v>
      </c>
      <c r="O16" s="63">
        <f>IF(ISNUMBER('KN 2018'!CQ7),'KN 2018'!CQ7,"")</f>
        <v>34570</v>
      </c>
      <c r="P16" s="47">
        <f>IF(ISNUMBER('KN 2018'!CR7),'KN 2018'!CR7,"")</f>
        <v>33864.333333333336</v>
      </c>
    </row>
    <row r="17" spans="1:16" x14ac:dyDescent="0.25">
      <c r="A17" s="41" t="s">
        <v>27</v>
      </c>
      <c r="B17" s="69">
        <f>IF(ISNUMBER('KN 2018'!CT7),'KN 2018'!CT7,"")</f>
        <v>33.5</v>
      </c>
      <c r="C17" s="69">
        <f>IF(ISNUMBER('KN 2018'!CU7),'KN 2018'!CU7,"")</f>
        <v>42</v>
      </c>
      <c r="D17" s="69">
        <f>IF(ISNUMBER('KN 2018'!CV7),'KN 2018'!CV7,"")</f>
        <v>44.06</v>
      </c>
      <c r="E17" s="69">
        <f>IF(ISNUMBER('KN 2018'!CW7),'KN 2018'!CW7,"")</f>
        <v>66</v>
      </c>
      <c r="F17" s="69" t="str">
        <f>IF(ISNUMBER('KN 2018'!CX7),'KN 2018'!CX7,"")</f>
        <v/>
      </c>
      <c r="G17" s="69">
        <f>IF(ISNUMBER('KN 2018'!CY7),'KN 2018'!CY7,"")</f>
        <v>32.07</v>
      </c>
      <c r="H17" s="69" t="str">
        <f>IF(ISNUMBER('KN 2018'!CZ7),'KN 2018'!CZ7,"")</f>
        <v/>
      </c>
      <c r="I17" s="69">
        <f>IF(ISNUMBER('KN 2018'!DA7),'KN 2018'!DA7,"")</f>
        <v>49.25</v>
      </c>
      <c r="J17" s="69">
        <f>IF(ISNUMBER('KN 2018'!DB7),'KN 2018'!DB7,"")</f>
        <v>37</v>
      </c>
      <c r="K17" s="69">
        <f>IF(ISNUMBER('KN 2018'!DC7),'KN 2018'!DC7,"")</f>
        <v>35.68</v>
      </c>
      <c r="L17" s="69">
        <f>IF(ISNUMBER('KN 2018'!DD7),'KN 2018'!DD7,"")</f>
        <v>40.590000000000003</v>
      </c>
      <c r="M17" s="69">
        <f>IF(ISNUMBER('KN 2018'!DE7),'KN 2018'!DE7,"")</f>
        <v>37.19</v>
      </c>
      <c r="N17" s="69">
        <f>IF(ISNUMBER('KN 2018'!DF7),'KN 2018'!DF7,"")</f>
        <v>50</v>
      </c>
      <c r="O17" s="69">
        <f>IF(ISNUMBER('KN 2018'!DG7),'KN 2018'!DG7,"")</f>
        <v>39.770000000000003</v>
      </c>
      <c r="P17" s="46">
        <f>IF(ISNUMBER('KN 2018'!DH7),'KN 2018'!DH7,"")</f>
        <v>42.259166666666665</v>
      </c>
    </row>
    <row r="18" spans="1:16" s="38" customFormat="1" ht="15.75" thickBot="1" x14ac:dyDescent="0.3">
      <c r="A18" s="42" t="s">
        <v>28</v>
      </c>
      <c r="B18" s="70">
        <f>IF(ISNUMBER('KN 2018'!DJ7),'KN 2018'!DJ7,"")</f>
        <v>22110</v>
      </c>
      <c r="C18" s="70">
        <f>IF(ISNUMBER('KN 2018'!DK7),'KN 2018'!DK7,"")</f>
        <v>21022</v>
      </c>
      <c r="D18" s="70">
        <f>IF(ISNUMBER('KN 2018'!DL7),'KN 2018'!DL7,"")</f>
        <v>19153</v>
      </c>
      <c r="E18" s="70">
        <f>IF(ISNUMBER('KN 2018'!DM7),'KN 2018'!DM7,"")</f>
        <v>19962</v>
      </c>
      <c r="F18" s="70" t="str">
        <f>IF(ISNUMBER('KN 2018'!DN7),'KN 2018'!DN7,"")</f>
        <v/>
      </c>
      <c r="G18" s="70">
        <f>IF(ISNUMBER('KN 2018'!DO7),'KN 2018'!DO7,"")</f>
        <v>17731</v>
      </c>
      <c r="H18" s="70" t="str">
        <f>IF(ISNUMBER('KN 2018'!DP7),'KN 2018'!DP7,"")</f>
        <v/>
      </c>
      <c r="I18" s="70">
        <f>IF(ISNUMBER('KN 2018'!DQ7),'KN 2018'!DQ7,"")</f>
        <v>18934</v>
      </c>
      <c r="J18" s="70">
        <f>IF(ISNUMBER('KN 2018'!DR7),'KN 2018'!DR7,"")</f>
        <v>20961</v>
      </c>
      <c r="K18" s="70">
        <f>IF(ISNUMBER('KN 2018'!DS7),'KN 2018'!DS7,"")</f>
        <v>19044</v>
      </c>
      <c r="L18" s="70">
        <f>IF(ISNUMBER('KN 2018'!DT7),'KN 2018'!DT7,"")</f>
        <v>20750</v>
      </c>
      <c r="M18" s="70">
        <f>IF(ISNUMBER('KN 2018'!DU7),'KN 2018'!DU7,"")</f>
        <v>19006</v>
      </c>
      <c r="N18" s="70">
        <f>IF(ISNUMBER('KN 2018'!DV7),'KN 2018'!DV7,"")</f>
        <v>19223</v>
      </c>
      <c r="O18" s="70">
        <f>IF(ISNUMBER('KN 2018'!DW7),'KN 2018'!DW7,"")</f>
        <v>19240</v>
      </c>
      <c r="P18" s="48">
        <f>IF(ISNUMBER('KN 2018'!DX7),'KN 2018'!DX7,"")</f>
        <v>19761.333333333332</v>
      </c>
    </row>
    <row r="19" spans="1:16" s="39" customFormat="1" ht="19.5" thickBot="1" x14ac:dyDescent="0.35">
      <c r="A19" s="99" t="str">
        <f>'KN 2018'!A8</f>
        <v>65-41-L/51 Gastronomie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6" s="38" customFormat="1" x14ac:dyDescent="0.25">
      <c r="A20" s="49" t="s">
        <v>37</v>
      </c>
      <c r="B20" s="67">
        <f>IF(ISNUMBER('KN 2018'!B8),'KN 2018'!B8,"")</f>
        <v>38842.388059701494</v>
      </c>
      <c r="C20" s="67">
        <f>IF(ISNUMBER('KN 2018'!C8),'KN 2018'!C8,"")</f>
        <v>40707.024820689658</v>
      </c>
      <c r="D20" s="67">
        <f>IF(ISNUMBER('KN 2018'!D8),'KN 2018'!D8,"")</f>
        <v>43094.840391438229</v>
      </c>
      <c r="E20" s="67">
        <f>IF(ISNUMBER('KN 2018'!E8),'KN 2018'!E8,"")</f>
        <v>41639.066375399088</v>
      </c>
      <c r="F20" s="67">
        <f>IF(ISNUMBER('KN 2018'!F8),'KN 2018'!F8,"")</f>
        <v>48556.054564533057</v>
      </c>
      <c r="G20" s="67">
        <f>IF(ISNUMBER('KN 2018'!G8),'KN 2018'!G8,"")</f>
        <v>41903.396833445535</v>
      </c>
      <c r="H20" s="67">
        <f>IF(ISNUMBER('KN 2018'!H8),'KN 2018'!H8,"")</f>
        <v>51278.51953482972</v>
      </c>
      <c r="I20" s="67">
        <f>IF(ISNUMBER('KN 2018'!I8),'KN 2018'!I8,"")</f>
        <v>35338.706028211185</v>
      </c>
      <c r="J20" s="67" t="str">
        <f>IF(ISNUMBER('KN 2018'!J8),'KN 2018'!J8,"")</f>
        <v/>
      </c>
      <c r="K20" s="67">
        <f>IF(ISNUMBER('KN 2018'!K8),'KN 2018'!K8,"")</f>
        <v>40132.243832678869</v>
      </c>
      <c r="L20" s="67" t="str">
        <f>IF(ISNUMBER('KN 2018'!L8),'KN 2018'!L8,"")</f>
        <v/>
      </c>
      <c r="M20" s="67">
        <f>IF(ISNUMBER('KN 2018'!M8),'KN 2018'!M8,"")</f>
        <v>40237.449572222569</v>
      </c>
      <c r="N20" s="67">
        <f>IF(ISNUMBER('KN 2018'!N8),'KN 2018'!N8,"")</f>
        <v>36816.520000000004</v>
      </c>
      <c r="O20" s="67">
        <f>IF(ISNUMBER('KN 2018'!O8),'KN 2018'!O8,"")</f>
        <v>39976.715372038314</v>
      </c>
      <c r="P20" s="44">
        <f>IF(ISNUMBER('KN 2018'!P8),'KN 2018'!P8,"")</f>
        <v>41543.577115432308</v>
      </c>
    </row>
    <row r="21" spans="1:16" s="38" customFormat="1" x14ac:dyDescent="0.25">
      <c r="A21" s="40" t="s">
        <v>38</v>
      </c>
      <c r="B21" s="68">
        <f>IF(ISNUMBER('KN 2018'!R8),'KN 2018'!R8,"")</f>
        <v>790</v>
      </c>
      <c r="C21" s="68">
        <f>IF(ISNUMBER('KN 2018'!S8),'KN 2018'!S8,"")</f>
        <v>585</v>
      </c>
      <c r="D21" s="68">
        <f>IF(ISNUMBER('KN 2018'!T8),'KN 2018'!T8,"")</f>
        <v>700</v>
      </c>
      <c r="E21" s="68">
        <f>IF(ISNUMBER('KN 2018'!U8),'KN 2018'!U8,"")</f>
        <v>542</v>
      </c>
      <c r="F21" s="68">
        <f>IF(ISNUMBER('KN 2018'!V8),'KN 2018'!V8,"")</f>
        <v>770</v>
      </c>
      <c r="G21" s="68">
        <f>IF(ISNUMBER('KN 2018'!W8),'KN 2018'!W8,"")</f>
        <v>576</v>
      </c>
      <c r="H21" s="68">
        <f>IF(ISNUMBER('KN 2018'!X8),'KN 2018'!X8,"")</f>
        <v>700</v>
      </c>
      <c r="I21" s="68">
        <f>IF(ISNUMBER('KN 2018'!Y8),'KN 2018'!Y8,"")</f>
        <v>570</v>
      </c>
      <c r="J21" s="68" t="str">
        <f>IF(ISNUMBER('KN 2018'!Z8),'KN 2018'!Z8,"")</f>
        <v/>
      </c>
      <c r="K21" s="68">
        <f>IF(ISNUMBER('KN 2018'!AA8),'KN 2018'!AA8,"")</f>
        <v>636</v>
      </c>
      <c r="L21" s="68" t="str">
        <f>IF(ISNUMBER('KN 2018'!AB8),'KN 2018'!AB8,"")</f>
        <v/>
      </c>
      <c r="M21" s="68">
        <f>IF(ISNUMBER('KN 2018'!AC8),'KN 2018'!AC8,"")</f>
        <v>710</v>
      </c>
      <c r="N21" s="68">
        <f>IF(ISNUMBER('KN 2018'!AD8),'KN 2018'!AD8,"")</f>
        <v>542</v>
      </c>
      <c r="O21" s="68">
        <f>IF(ISNUMBER('KN 2018'!AE8),'KN 2018'!AE8,"")</f>
        <v>620</v>
      </c>
      <c r="P21" s="45">
        <f>IF(ISNUMBER('KN 2018'!AF8),'KN 2018'!AF8,"")</f>
        <v>645.08333333333337</v>
      </c>
    </row>
    <row r="22" spans="1:16" x14ac:dyDescent="0.25">
      <c r="A22" s="41" t="s">
        <v>25</v>
      </c>
      <c r="B22" s="69">
        <f>IF(ISNUMBER('KN 2018'!BN8),'KN 2018'!BN8,"")</f>
        <v>13.4</v>
      </c>
      <c r="C22" s="69">
        <f>IF(ISNUMBER('KN 2018'!BO8),'KN 2018'!BO8,"")</f>
        <v>12.549934416804135</v>
      </c>
      <c r="D22" s="69">
        <f>IF(ISNUMBER('KN 2018'!BP8),'KN 2018'!BP8,"")</f>
        <v>10.77133710296</v>
      </c>
      <c r="E22" s="69">
        <f>IF(ISNUMBER('KN 2018'!BQ8),'KN 2018'!BQ8,"")</f>
        <v>10.82</v>
      </c>
      <c r="F22" s="69">
        <f>IF(ISNUMBER('KN 2018'!BR8),'KN 2018'!BR8,"")</f>
        <v>9.5299999999999994</v>
      </c>
      <c r="G22" s="69">
        <f>IF(ISNUMBER('KN 2018'!BS8),'KN 2018'!BS8,"")</f>
        <v>10.7</v>
      </c>
      <c r="H22" s="69">
        <f>IF(ISNUMBER('KN 2018'!BT8),'KN 2018'!BT8,"")</f>
        <v>8.7106686091457739</v>
      </c>
      <c r="I22" s="69">
        <f>IF(ISNUMBER('KN 2018'!BU8),'KN 2018'!BU8,"")</f>
        <v>13.02</v>
      </c>
      <c r="J22" s="69" t="str">
        <f>IF(ISNUMBER('KN 2018'!BV8),'KN 2018'!BV8,"")</f>
        <v/>
      </c>
      <c r="K22" s="69">
        <f>IF(ISNUMBER('KN 2018'!BW8),'KN 2018'!BW8,"")</f>
        <v>11.608000000000001</v>
      </c>
      <c r="L22" s="69" t="str">
        <f>IF(ISNUMBER('KN 2018'!BX8),'KN 2018'!BX8,"")</f>
        <v/>
      </c>
      <c r="M22" s="69">
        <f>IF(ISNUMBER('KN 2018'!BY8),'KN 2018'!BY8,"")</f>
        <v>11.95</v>
      </c>
      <c r="N22" s="69">
        <f>IF(ISNUMBER('KN 2018'!BZ8),'KN 2018'!BZ8,"")</f>
        <v>12</v>
      </c>
      <c r="O22" s="69">
        <f>IF(ISNUMBER('KN 2018'!CA8),'KN 2018'!CA8,"")</f>
        <v>12.14</v>
      </c>
      <c r="P22" s="46">
        <f>IF(ISNUMBER('KN 2018'!CB8),'KN 2018'!CB8,"")</f>
        <v>11.433328344075825</v>
      </c>
    </row>
    <row r="23" spans="1:16" s="38" customFormat="1" x14ac:dyDescent="0.25">
      <c r="A23" s="40" t="s">
        <v>26</v>
      </c>
      <c r="B23" s="63">
        <f>IF(ISNUMBER('KN 2018'!CD8),'KN 2018'!CD8,"")</f>
        <v>34530</v>
      </c>
      <c r="C23" s="63">
        <f>IF(ISNUMBER('KN 2018'!CE8),'KN 2018'!CE8,"")</f>
        <v>36291</v>
      </c>
      <c r="D23" s="63">
        <f>IF(ISNUMBER('KN 2018'!CF8),'KN 2018'!CF8,"")</f>
        <v>34000</v>
      </c>
      <c r="E23" s="63">
        <f>IF(ISNUMBER('KN 2018'!CG8),'KN 2018'!CG8,"")</f>
        <v>34272</v>
      </c>
      <c r="F23" s="63">
        <f>IF(ISNUMBER('KN 2018'!CH8),'KN 2018'!CH8,"")</f>
        <v>31700</v>
      </c>
      <c r="G23" s="63">
        <f>IF(ISNUMBER('KN 2018'!CI8),'KN 2018'!CI8,"")</f>
        <v>31448</v>
      </c>
      <c r="H23" s="63">
        <f>IF(ISNUMBER('KN 2018'!CJ8),'KN 2018'!CJ8,"")</f>
        <v>33620</v>
      </c>
      <c r="I23" s="63">
        <f>IF(ISNUMBER('KN 2018'!CK8),'KN 2018'!CK8,"")</f>
        <v>33337</v>
      </c>
      <c r="J23" s="63" t="str">
        <f>IF(ISNUMBER('KN 2018'!CL8),'KN 2018'!CL8,"")</f>
        <v/>
      </c>
      <c r="K23" s="63">
        <f>IF(ISNUMBER('KN 2018'!CM8),'KN 2018'!CM8,"")</f>
        <v>33839</v>
      </c>
      <c r="L23" s="63" t="str">
        <f>IF(ISNUMBER('KN 2018'!CN8),'KN 2018'!CN8,"")</f>
        <v/>
      </c>
      <c r="M23" s="63">
        <f>IF(ISNUMBER('KN 2018'!CO8),'KN 2018'!CO8,"")</f>
        <v>34420</v>
      </c>
      <c r="N23" s="63">
        <f>IF(ISNUMBER('KN 2018'!CP8),'KN 2018'!CP8,"")</f>
        <v>32203</v>
      </c>
      <c r="O23" s="63">
        <f>IF(ISNUMBER('KN 2018'!CQ8),'KN 2018'!CQ8,"")</f>
        <v>34570</v>
      </c>
      <c r="P23" s="47">
        <f>IF(ISNUMBER('KN 2018'!CR8),'KN 2018'!CR8,"")</f>
        <v>33685.833333333336</v>
      </c>
    </row>
    <row r="24" spans="1:16" x14ac:dyDescent="0.25">
      <c r="A24" s="41" t="s">
        <v>27</v>
      </c>
      <c r="B24" s="69">
        <f>IF(ISNUMBER('KN 2018'!CT8),'KN 2018'!CT8,"")</f>
        <v>33.5</v>
      </c>
      <c r="C24" s="69">
        <f>IF(ISNUMBER('KN 2018'!CU8),'KN 2018'!CU8,"")</f>
        <v>42</v>
      </c>
      <c r="D24" s="69">
        <f>IF(ISNUMBER('KN 2018'!CV8),'KN 2018'!CV8,"")</f>
        <v>44.059134137491213</v>
      </c>
      <c r="E24" s="69">
        <f>IF(ISNUMBER('KN 2018'!CW8),'KN 2018'!CW8,"")</f>
        <v>66</v>
      </c>
      <c r="F24" s="69">
        <f>IF(ISNUMBER('KN 2018'!CX8),'KN 2018'!CX8,"")</f>
        <v>25</v>
      </c>
      <c r="G24" s="69">
        <f>IF(ISNUMBER('KN 2018'!CY8),'KN 2018'!CY8,"")</f>
        <v>32.07</v>
      </c>
      <c r="H24" s="69">
        <f>IF(ISNUMBER('KN 2018'!CZ8),'KN 2018'!CZ8,"")</f>
        <v>48.8907545868</v>
      </c>
      <c r="I24" s="69">
        <f>IF(ISNUMBER('KN 2018'!DA8),'KN 2018'!DA8,"")</f>
        <v>49.25</v>
      </c>
      <c r="J24" s="69" t="str">
        <f>IF(ISNUMBER('KN 2018'!DB8),'KN 2018'!DB8,"")</f>
        <v/>
      </c>
      <c r="K24" s="69">
        <f>IF(ISNUMBER('KN 2018'!DC8),'KN 2018'!DC8,"")</f>
        <v>44.37</v>
      </c>
      <c r="L24" s="69" t="str">
        <f>IF(ISNUMBER('KN 2018'!DD8),'KN 2018'!DD8,"")</f>
        <v/>
      </c>
      <c r="M24" s="69">
        <f>IF(ISNUMBER('KN 2018'!DE8),'KN 2018'!DE8,"")</f>
        <v>40.199999999999996</v>
      </c>
      <c r="N24" s="69">
        <f>IF(ISNUMBER('KN 2018'!DF8),'KN 2018'!DF8,"")</f>
        <v>50</v>
      </c>
      <c r="O24" s="69">
        <f>IF(ISNUMBER('KN 2018'!DG8),'KN 2018'!DG8,"")</f>
        <v>39.770000000000003</v>
      </c>
      <c r="P24" s="46">
        <f>IF(ISNUMBER('KN 2018'!DH8),'KN 2018'!DH8,"")</f>
        <v>42.925824060357598</v>
      </c>
    </row>
    <row r="25" spans="1:16" s="38" customFormat="1" ht="15.75" thickBot="1" x14ac:dyDescent="0.3">
      <c r="A25" s="42" t="s">
        <v>28</v>
      </c>
      <c r="B25" s="70">
        <f>IF(ISNUMBER('KN 2018'!DJ8),'KN 2018'!DJ8,"")</f>
        <v>22110</v>
      </c>
      <c r="C25" s="70">
        <f>IF(ISNUMBER('KN 2018'!DK8),'KN 2018'!DK8,"")</f>
        <v>21022</v>
      </c>
      <c r="D25" s="70">
        <f>IF(ISNUMBER('KN 2018'!DL8),'KN 2018'!DL8,"")</f>
        <v>19153</v>
      </c>
      <c r="E25" s="70">
        <f>IF(ISNUMBER('KN 2018'!DM8),'KN 2018'!DM8,"")</f>
        <v>19962</v>
      </c>
      <c r="F25" s="70">
        <f>IF(ISNUMBER('KN 2018'!DN8),'KN 2018'!DN8,"")</f>
        <v>18000</v>
      </c>
      <c r="G25" s="70">
        <f>IF(ISNUMBER('KN 2018'!DO8),'KN 2018'!DO8,"")</f>
        <v>17731</v>
      </c>
      <c r="H25" s="70">
        <f>IF(ISNUMBER('KN 2018'!DP8),'KN 2018'!DP8,"")</f>
        <v>20220</v>
      </c>
      <c r="I25" s="70">
        <f>IF(ISNUMBER('KN 2018'!DQ8),'KN 2018'!DQ8,"")</f>
        <v>18934</v>
      </c>
      <c r="J25" s="70" t="str">
        <f>IF(ISNUMBER('KN 2018'!DR8),'KN 2018'!DR8,"")</f>
        <v/>
      </c>
      <c r="K25" s="70">
        <f>IF(ISNUMBER('KN 2018'!DS8),'KN 2018'!DS8,"")</f>
        <v>19044</v>
      </c>
      <c r="L25" s="70" t="str">
        <f>IF(ISNUMBER('KN 2018'!DT8),'KN 2018'!DT8,"")</f>
        <v/>
      </c>
      <c r="M25" s="70">
        <f>IF(ISNUMBER('KN 2018'!DU8),'KN 2018'!DU8,"")</f>
        <v>19006</v>
      </c>
      <c r="N25" s="70">
        <f>IF(ISNUMBER('KN 2018'!DV8),'KN 2018'!DV8,"")</f>
        <v>19223</v>
      </c>
      <c r="O25" s="70">
        <f>IF(ISNUMBER('KN 2018'!DW8),'KN 2018'!DW8,"")</f>
        <v>19240</v>
      </c>
      <c r="P25" s="48">
        <f>IF(ISNUMBER('KN 2018'!DX8),'KN 2018'!DX8,"")</f>
        <v>19470.416666666668</v>
      </c>
    </row>
    <row r="26" spans="1:16" s="39" customFormat="1" ht="19.5" thickBot="1" x14ac:dyDescent="0.35">
      <c r="A26" s="99" t="str">
        <f>'KN 2018'!A9</f>
        <v>26-41-L/52 Provozní elektrotechnika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  <row r="27" spans="1:16" s="38" customFormat="1" x14ac:dyDescent="0.25">
      <c r="A27" s="49" t="s">
        <v>37</v>
      </c>
      <c r="B27" s="67">
        <f>IF(ISNUMBER('KN 2018'!B9),'KN 2018'!B9,"")</f>
        <v>43035.254237288136</v>
      </c>
      <c r="C27" s="67">
        <f>IF(ISNUMBER('KN 2018'!C9),'KN 2018'!C9,"")</f>
        <v>40224.378357142858</v>
      </c>
      <c r="D27" s="67">
        <f>IF(ISNUMBER('KN 2018'!D9),'KN 2018'!D9,"")</f>
        <v>39103.475327362416</v>
      </c>
      <c r="E27" s="67">
        <f>IF(ISNUMBER('KN 2018'!E9),'KN 2018'!E9,"")</f>
        <v>48527.271139341006</v>
      </c>
      <c r="F27" s="67" t="str">
        <f>IF(ISNUMBER('KN 2018'!F9),'KN 2018'!F9,"")</f>
        <v/>
      </c>
      <c r="G27" s="67">
        <f>IF(ISNUMBER('KN 2018'!G9),'KN 2018'!G9,"")</f>
        <v>40510.374802874547</v>
      </c>
      <c r="H27" s="67" t="str">
        <f>IF(ISNUMBER('KN 2018'!H9),'KN 2018'!H9,"")</f>
        <v/>
      </c>
      <c r="I27" s="67">
        <f>IF(ISNUMBER('KN 2018'!I9),'KN 2018'!I9,"")</f>
        <v>35338.706028211185</v>
      </c>
      <c r="J27" s="67">
        <f>IF(ISNUMBER('KN 2018'!J9),'KN 2018'!J9,"")</f>
        <v>37068.687676252033</v>
      </c>
      <c r="K27" s="67">
        <f>IF(ISNUMBER('KN 2018'!K9),'KN 2018'!K9,"")</f>
        <v>38278.402123181106</v>
      </c>
      <c r="L27" s="67">
        <f>IF(ISNUMBER('KN 2018'!L9),'KN 2018'!L9,"")</f>
        <v>43568.498722061871</v>
      </c>
      <c r="M27" s="67" t="str">
        <f>IF(ISNUMBER('KN 2018'!M9),'KN 2018'!M9,"")</f>
        <v/>
      </c>
      <c r="N27" s="67">
        <f>IF(ISNUMBER('KN 2018'!N9),'KN 2018'!N9,"")</f>
        <v>28765.77</v>
      </c>
      <c r="O27" s="67">
        <f>IF(ISNUMBER('KN 2018'!O9),'KN 2018'!O9,"")</f>
        <v>38265.474837120957</v>
      </c>
      <c r="P27" s="44">
        <f>IF(ISNUMBER('KN 2018'!P9),'KN 2018'!P9,"")</f>
        <v>39335.117568257832</v>
      </c>
    </row>
    <row r="28" spans="1:16" s="38" customFormat="1" x14ac:dyDescent="0.25">
      <c r="A28" s="40" t="s">
        <v>38</v>
      </c>
      <c r="B28" s="68">
        <f>IF(ISNUMBER('KN 2018'!R9),'KN 2018'!R9,"")</f>
        <v>790</v>
      </c>
      <c r="C28" s="68">
        <f>IF(ISNUMBER('KN 2018'!S9),'KN 2018'!S9,"")</f>
        <v>585</v>
      </c>
      <c r="D28" s="68">
        <f>IF(ISNUMBER('KN 2018'!T9),'KN 2018'!T9,"")</f>
        <v>700</v>
      </c>
      <c r="E28" s="68">
        <f>IF(ISNUMBER('KN 2018'!U9),'KN 2018'!U9,"")</f>
        <v>542</v>
      </c>
      <c r="F28" s="68" t="str">
        <f>IF(ISNUMBER('KN 2018'!V9),'KN 2018'!V9,"")</f>
        <v/>
      </c>
      <c r="G28" s="68">
        <f>IF(ISNUMBER('KN 2018'!W9),'KN 2018'!W9,"")</f>
        <v>570</v>
      </c>
      <c r="H28" s="68" t="str">
        <f>IF(ISNUMBER('KN 2018'!X9),'KN 2018'!X9,"")</f>
        <v/>
      </c>
      <c r="I28" s="68">
        <f>IF(ISNUMBER('KN 2018'!Y9),'KN 2018'!Y9,"")</f>
        <v>570</v>
      </c>
      <c r="J28" s="68">
        <f>IF(ISNUMBER('KN 2018'!Z9),'KN 2018'!Z9,"")</f>
        <v>609</v>
      </c>
      <c r="K28" s="68">
        <f>IF(ISNUMBER('KN 2018'!AA9),'KN 2018'!AA9,"")</f>
        <v>627</v>
      </c>
      <c r="L28" s="68">
        <f>IF(ISNUMBER('KN 2018'!AB9),'KN 2018'!AB9,"")</f>
        <v>606</v>
      </c>
      <c r="M28" s="68" t="str">
        <f>IF(ISNUMBER('KN 2018'!AC9),'KN 2018'!AC9,"")</f>
        <v/>
      </c>
      <c r="N28" s="68">
        <f>IF(ISNUMBER('KN 2018'!AD9),'KN 2018'!AD9,"")</f>
        <v>542</v>
      </c>
      <c r="O28" s="68">
        <f>IF(ISNUMBER('KN 2018'!AE9),'KN 2018'!AE9,"")</f>
        <v>620</v>
      </c>
      <c r="P28" s="45">
        <f>IF(ISNUMBER('KN 2018'!AF9),'KN 2018'!AF9,"")</f>
        <v>614.63636363636363</v>
      </c>
    </row>
    <row r="29" spans="1:16" x14ac:dyDescent="0.25">
      <c r="A29" s="41" t="s">
        <v>25</v>
      </c>
      <c r="B29" s="69">
        <f>IF(ISNUMBER('KN 2018'!BN9),'KN 2018'!BN9,"")</f>
        <v>11.8</v>
      </c>
      <c r="C29" s="69">
        <f>IF(ISNUMBER('KN 2018'!BO9),'KN 2018'!BO9,"")</f>
        <v>12.726951339612636</v>
      </c>
      <c r="D29" s="69">
        <f>IF(ISNUMBER('KN 2018'!BP9),'KN 2018'!BP9,"")</f>
        <v>12.04</v>
      </c>
      <c r="E29" s="69">
        <f>IF(ISNUMBER('KN 2018'!BQ9),'KN 2018'!BQ9,"")</f>
        <v>9.16</v>
      </c>
      <c r="F29" s="69" t="str">
        <f>IF(ISNUMBER('KN 2018'!BR9),'KN 2018'!BR9,"")</f>
        <v/>
      </c>
      <c r="G29" s="69">
        <f>IF(ISNUMBER('KN 2018'!BS9),'KN 2018'!BS9,"")</f>
        <v>11.14</v>
      </c>
      <c r="H29" s="69" t="str">
        <f>IF(ISNUMBER('KN 2018'!BT9),'KN 2018'!BT9,"")</f>
        <v/>
      </c>
      <c r="I29" s="69">
        <f>IF(ISNUMBER('KN 2018'!BU9),'KN 2018'!BU9,"")</f>
        <v>13.02</v>
      </c>
      <c r="J29" s="69">
        <f>IF(ISNUMBER('KN 2018'!BV9),'KN 2018'!BV9,"")</f>
        <v>13.13</v>
      </c>
      <c r="K29" s="69">
        <f>IF(ISNUMBER('KN 2018'!BW9),'KN 2018'!BW9,"")</f>
        <v>12.74</v>
      </c>
      <c r="L29" s="69">
        <f>IF(ISNUMBER('KN 2018'!BX9),'KN 2018'!BX9,"")</f>
        <v>11.008500000000002</v>
      </c>
      <c r="M29" s="69" t="str">
        <f>IF(ISNUMBER('KN 2018'!BY9),'KN 2018'!BY9,"")</f>
        <v/>
      </c>
      <c r="N29" s="69">
        <f>IF(ISNUMBER('KN 2018'!BZ9),'KN 2018'!BZ9,"")</f>
        <v>16</v>
      </c>
      <c r="O29" s="69">
        <f>IF(ISNUMBER('KN 2018'!CA9),'KN 2018'!CA9,"")</f>
        <v>12.78</v>
      </c>
      <c r="P29" s="46">
        <f>IF(ISNUMBER('KN 2018'!CB9),'KN 2018'!CB9,"")</f>
        <v>12.322313758146601</v>
      </c>
    </row>
    <row r="30" spans="1:16" s="38" customFormat="1" x14ac:dyDescent="0.25">
      <c r="A30" s="40" t="s">
        <v>26</v>
      </c>
      <c r="B30" s="63">
        <f>IF(ISNUMBER('KN 2018'!CD9),'KN 2018'!CD9,"")</f>
        <v>34530</v>
      </c>
      <c r="C30" s="63">
        <f>IF(ISNUMBER('KN 2018'!CE9),'KN 2018'!CE9,"")</f>
        <v>36291</v>
      </c>
      <c r="D30" s="63">
        <f>IF(ISNUMBER('KN 2018'!CF9),'KN 2018'!CF9,"")</f>
        <v>34000</v>
      </c>
      <c r="E30" s="63">
        <f>IF(ISNUMBER('KN 2018'!CG9),'KN 2018'!CG9,"")</f>
        <v>34272</v>
      </c>
      <c r="F30" s="63" t="str">
        <f>IF(ISNUMBER('KN 2018'!CH9),'KN 2018'!CH9,"")</f>
        <v/>
      </c>
      <c r="G30" s="63">
        <f>IF(ISNUMBER('KN 2018'!CI9),'KN 2018'!CI9,"")</f>
        <v>31448</v>
      </c>
      <c r="H30" s="63" t="str">
        <f>IF(ISNUMBER('KN 2018'!CJ9),'KN 2018'!CJ9,"")</f>
        <v/>
      </c>
      <c r="I30" s="63">
        <f>IF(ISNUMBER('KN 2018'!CK9),'KN 2018'!CK9,"")</f>
        <v>33337</v>
      </c>
      <c r="J30" s="63">
        <f>IF(ISNUMBER('KN 2018'!CL9),'KN 2018'!CL9,"")</f>
        <v>33121</v>
      </c>
      <c r="K30" s="63">
        <f>IF(ISNUMBER('KN 2018'!CM9),'KN 2018'!CM9,"")</f>
        <v>33839</v>
      </c>
      <c r="L30" s="63">
        <f>IF(ISNUMBER('KN 2018'!CN9),'KN 2018'!CN9,"")</f>
        <v>34341</v>
      </c>
      <c r="M30" s="63" t="str">
        <f>IF(ISNUMBER('KN 2018'!CO9),'KN 2018'!CO9,"")</f>
        <v/>
      </c>
      <c r="N30" s="63">
        <f>IF(ISNUMBER('KN 2018'!CP9),'KN 2018'!CP9,"")</f>
        <v>32203</v>
      </c>
      <c r="O30" s="63">
        <f>IF(ISNUMBER('KN 2018'!CQ9),'KN 2018'!CQ9,"")</f>
        <v>34570</v>
      </c>
      <c r="P30" s="47">
        <f>IF(ISNUMBER('KN 2018'!CR9),'KN 2018'!CR9,"")</f>
        <v>33813.818181818184</v>
      </c>
    </row>
    <row r="31" spans="1:16" x14ac:dyDescent="0.25">
      <c r="A31" s="41" t="s">
        <v>27</v>
      </c>
      <c r="B31" s="69">
        <f>IF(ISNUMBER('KN 2018'!CT9),'KN 2018'!CT9,"")</f>
        <v>33.5</v>
      </c>
      <c r="C31" s="69">
        <f>IF(ISNUMBER('KN 2018'!CU9),'KN 2018'!CU9,"")</f>
        <v>42</v>
      </c>
      <c r="D31" s="69">
        <f>IF(ISNUMBER('KN 2018'!CV9),'KN 2018'!CV9,"")</f>
        <v>44.06</v>
      </c>
      <c r="E31" s="69">
        <f>IF(ISNUMBER('KN 2018'!CW9),'KN 2018'!CW9,"")</f>
        <v>66</v>
      </c>
      <c r="F31" s="69" t="str">
        <f>IF(ISNUMBER('KN 2018'!CX9),'KN 2018'!CX9,"")</f>
        <v/>
      </c>
      <c r="G31" s="69">
        <f>IF(ISNUMBER('KN 2018'!CY9),'KN 2018'!CY9,"")</f>
        <v>32.07</v>
      </c>
      <c r="H31" s="69" t="str">
        <f>IF(ISNUMBER('KN 2018'!CZ9),'KN 2018'!CZ9,"")</f>
        <v/>
      </c>
      <c r="I31" s="69">
        <f>IF(ISNUMBER('KN 2018'!DA9),'KN 2018'!DA9,"")</f>
        <v>49.25</v>
      </c>
      <c r="J31" s="69">
        <f>IF(ISNUMBER('KN 2018'!DB9),'KN 2018'!DB9,"")</f>
        <v>37</v>
      </c>
      <c r="K31" s="69">
        <f>IF(ISNUMBER('KN 2018'!DC9),'KN 2018'!DC9,"")</f>
        <v>35.68</v>
      </c>
      <c r="L31" s="69">
        <f>IF(ISNUMBER('KN 2018'!DD9),'KN 2018'!DD9,"")</f>
        <v>40.590000000000003</v>
      </c>
      <c r="M31" s="69" t="str">
        <f>IF(ISNUMBER('KN 2018'!DE9),'KN 2018'!DE9,"")</f>
        <v/>
      </c>
      <c r="N31" s="69">
        <f>IF(ISNUMBER('KN 2018'!DF9),'KN 2018'!DF9,"")</f>
        <v>50</v>
      </c>
      <c r="O31" s="69">
        <f>IF(ISNUMBER('KN 2018'!DG9),'KN 2018'!DG9,"")</f>
        <v>39.770000000000003</v>
      </c>
      <c r="P31" s="46">
        <f>IF(ISNUMBER('KN 2018'!DH9),'KN 2018'!DH9,"")</f>
        <v>42.72</v>
      </c>
    </row>
    <row r="32" spans="1:16" s="38" customFormat="1" ht="15.75" thickBot="1" x14ac:dyDescent="0.3">
      <c r="A32" s="42" t="s">
        <v>28</v>
      </c>
      <c r="B32" s="70">
        <f>IF(ISNUMBER('KN 2018'!DJ9),'KN 2018'!DJ9,"")</f>
        <v>22110</v>
      </c>
      <c r="C32" s="70">
        <f>IF(ISNUMBER('KN 2018'!DK9),'KN 2018'!DK9,"")</f>
        <v>21022</v>
      </c>
      <c r="D32" s="70">
        <f>IF(ISNUMBER('KN 2018'!DL9),'KN 2018'!DL9,"")</f>
        <v>19153</v>
      </c>
      <c r="E32" s="70">
        <f>IF(ISNUMBER('KN 2018'!DM9),'KN 2018'!DM9,"")</f>
        <v>19962</v>
      </c>
      <c r="F32" s="70" t="str">
        <f>IF(ISNUMBER('KN 2018'!DN9),'KN 2018'!DN9,"")</f>
        <v/>
      </c>
      <c r="G32" s="70">
        <f>IF(ISNUMBER('KN 2018'!DO9),'KN 2018'!DO9,"")</f>
        <v>17731</v>
      </c>
      <c r="H32" s="70" t="str">
        <f>IF(ISNUMBER('KN 2018'!DP9),'KN 2018'!DP9,"")</f>
        <v/>
      </c>
      <c r="I32" s="70">
        <f>IF(ISNUMBER('KN 2018'!DQ9),'KN 2018'!DQ9,"")</f>
        <v>18934</v>
      </c>
      <c r="J32" s="70">
        <f>IF(ISNUMBER('KN 2018'!DR9),'KN 2018'!DR9,"")</f>
        <v>20961</v>
      </c>
      <c r="K32" s="70">
        <f>IF(ISNUMBER('KN 2018'!DS9),'KN 2018'!DS9,"")</f>
        <v>19044</v>
      </c>
      <c r="L32" s="70">
        <f>IF(ISNUMBER('KN 2018'!DT9),'KN 2018'!DT9,"")</f>
        <v>20750</v>
      </c>
      <c r="M32" s="70" t="str">
        <f>IF(ISNUMBER('KN 2018'!DU9),'KN 2018'!DU9,"")</f>
        <v/>
      </c>
      <c r="N32" s="70">
        <f>IF(ISNUMBER('KN 2018'!DV9),'KN 2018'!DV9,"")</f>
        <v>19223</v>
      </c>
      <c r="O32" s="70">
        <f>IF(ISNUMBER('KN 2018'!DW9),'KN 2018'!DW9,"")</f>
        <v>19240</v>
      </c>
      <c r="P32" s="48">
        <f>IF(ISNUMBER('KN 2018'!DX9),'KN 2018'!DX9,"")</f>
        <v>19830</v>
      </c>
    </row>
    <row r="33" spans="1:16" s="39" customFormat="1" ht="19.5" thickBot="1" x14ac:dyDescent="0.35">
      <c r="A33" s="99" t="str">
        <f>'KN 2018'!A10</f>
        <v>36-44-L/51 Stavební provoz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</row>
    <row r="34" spans="1:16" s="38" customFormat="1" x14ac:dyDescent="0.25">
      <c r="A34" s="49" t="s">
        <v>37</v>
      </c>
      <c r="B34" s="67">
        <f>IF(ISNUMBER('KN 2018'!B10),'KN 2018'!B10,"")</f>
        <v>40216.180826188618</v>
      </c>
      <c r="C34" s="67">
        <f>IF(ISNUMBER('KN 2018'!C10),'KN 2018'!C10,"")</f>
        <v>39550.333517142863</v>
      </c>
      <c r="D34" s="67">
        <f>IF(ISNUMBER('KN 2018'!D10),'KN 2018'!D10,"")</f>
        <v>39103.475327362416</v>
      </c>
      <c r="E34" s="67">
        <f>IF(ISNUMBER('KN 2018'!E10),'KN 2018'!E10,"")</f>
        <v>46603.749216300937</v>
      </c>
      <c r="F34" s="67" t="str">
        <f>IF(ISNUMBER('KN 2018'!F10),'KN 2018'!F10,"")</f>
        <v/>
      </c>
      <c r="G34" s="67">
        <f>IF(ISNUMBER('KN 2018'!G10),'KN 2018'!G10,"")</f>
        <v>40510.374802874547</v>
      </c>
      <c r="H34" s="67" t="str">
        <f>IF(ISNUMBER('KN 2018'!H10),'KN 2018'!H10,"")</f>
        <v/>
      </c>
      <c r="I34" s="67">
        <f>IF(ISNUMBER('KN 2018'!I10),'KN 2018'!I10,"")</f>
        <v>35338.706028211185</v>
      </c>
      <c r="J34" s="67" t="str">
        <f>IF(ISNUMBER('KN 2018'!J10),'KN 2018'!J10,"")</f>
        <v/>
      </c>
      <c r="K34" s="67">
        <f>IF(ISNUMBER('KN 2018'!K10),'KN 2018'!K10,"")</f>
        <v>42554.492069530876</v>
      </c>
      <c r="L34" s="67">
        <f>IF(ISNUMBER('KN 2018'!L10),'KN 2018'!L10,"")</f>
        <v>46029.187426480603</v>
      </c>
      <c r="M34" s="67">
        <f>IF(ISNUMBER('KN 2018'!M10),'KN 2018'!M10,"")</f>
        <v>37686.474201501958</v>
      </c>
      <c r="N34" s="67">
        <f>IF(ISNUMBER('KN 2018'!N10),'KN 2018'!N10,"")</f>
        <v>40394.631111111114</v>
      </c>
      <c r="O34" s="67">
        <f>IF(ISNUMBER('KN 2018'!O10),'KN 2018'!O10,"")</f>
        <v>41784.565675880025</v>
      </c>
      <c r="P34" s="44">
        <f>IF(ISNUMBER('KN 2018'!P10),'KN 2018'!P10,"")</f>
        <v>40888.379109325921</v>
      </c>
    </row>
    <row r="35" spans="1:16" s="38" customFormat="1" x14ac:dyDescent="0.25">
      <c r="A35" s="40" t="s">
        <v>38</v>
      </c>
      <c r="B35" s="68">
        <f>IF(ISNUMBER('KN 2018'!R10),'KN 2018'!R10,"")</f>
        <v>790</v>
      </c>
      <c r="C35" s="68">
        <f>IF(ISNUMBER('KN 2018'!S10),'KN 2018'!S10,"")</f>
        <v>585</v>
      </c>
      <c r="D35" s="68">
        <f>IF(ISNUMBER('KN 2018'!T10),'KN 2018'!T10,"")</f>
        <v>700</v>
      </c>
      <c r="E35" s="68">
        <f>IF(ISNUMBER('KN 2018'!U10),'KN 2018'!U10,"")</f>
        <v>542</v>
      </c>
      <c r="F35" s="68" t="str">
        <f>IF(ISNUMBER('KN 2018'!V10),'KN 2018'!V10,"")</f>
        <v/>
      </c>
      <c r="G35" s="68">
        <f>IF(ISNUMBER('KN 2018'!W10),'KN 2018'!W10,"")</f>
        <v>570</v>
      </c>
      <c r="H35" s="68" t="str">
        <f>IF(ISNUMBER('KN 2018'!X10),'KN 2018'!X10,"")</f>
        <v/>
      </c>
      <c r="I35" s="68">
        <f>IF(ISNUMBER('KN 2018'!Y10),'KN 2018'!Y10,"")</f>
        <v>570</v>
      </c>
      <c r="J35" s="68" t="str">
        <f>IF(ISNUMBER('KN 2018'!Z10),'KN 2018'!Z10,"")</f>
        <v/>
      </c>
      <c r="K35" s="68">
        <f>IF(ISNUMBER('KN 2018'!AA10),'KN 2018'!AA10,"")</f>
        <v>647</v>
      </c>
      <c r="L35" s="68">
        <f>IF(ISNUMBER('KN 2018'!AB10),'KN 2018'!AB10,"")</f>
        <v>606</v>
      </c>
      <c r="M35" s="68">
        <f>IF(ISNUMBER('KN 2018'!AC10),'KN 2018'!AC10,"")</f>
        <v>710</v>
      </c>
      <c r="N35" s="68">
        <f>IF(ISNUMBER('KN 2018'!AD10),'KN 2018'!AD10,"")</f>
        <v>542</v>
      </c>
      <c r="O35" s="68">
        <f>IF(ISNUMBER('KN 2018'!AE10),'KN 2018'!AE10,"")</f>
        <v>620</v>
      </c>
      <c r="P35" s="45">
        <f>IF(ISNUMBER('KN 2018'!AF10),'KN 2018'!AF10,"")</f>
        <v>625.63636363636363</v>
      </c>
    </row>
    <row r="36" spans="1:16" x14ac:dyDescent="0.25">
      <c r="A36" s="41" t="s">
        <v>25</v>
      </c>
      <c r="B36" s="69">
        <f>IF(ISNUMBER('KN 2018'!BN10),'KN 2018'!BN10,"")</f>
        <v>12.83</v>
      </c>
      <c r="C36" s="69">
        <f>IF(ISNUMBER('KN 2018'!BO10),'KN 2018'!BO10,"")</f>
        <v>12.982690776004278</v>
      </c>
      <c r="D36" s="69">
        <f>IF(ISNUMBER('KN 2018'!BP10),'KN 2018'!BP10,"")</f>
        <v>12.04</v>
      </c>
      <c r="E36" s="69">
        <f>IF(ISNUMBER('KN 2018'!BQ10),'KN 2018'!BQ10,"")</f>
        <v>9.57</v>
      </c>
      <c r="F36" s="69" t="str">
        <f>IF(ISNUMBER('KN 2018'!BR10),'KN 2018'!BR10,"")</f>
        <v/>
      </c>
      <c r="G36" s="69">
        <f>IF(ISNUMBER('KN 2018'!BS10),'KN 2018'!BS10,"")</f>
        <v>11.14</v>
      </c>
      <c r="H36" s="69" t="str">
        <f>IF(ISNUMBER('KN 2018'!BT10),'KN 2018'!BT10,"")</f>
        <v/>
      </c>
      <c r="I36" s="69">
        <f>IF(ISNUMBER('KN 2018'!BU10),'KN 2018'!BU10,"")</f>
        <v>13.02</v>
      </c>
      <c r="J36" s="69" t="str">
        <f>IF(ISNUMBER('KN 2018'!BV10),'KN 2018'!BV10,"")</f>
        <v/>
      </c>
      <c r="K36" s="69">
        <f>IF(ISNUMBER('KN 2018'!BW10),'KN 2018'!BW10,"")</f>
        <v>11.233000000000001</v>
      </c>
      <c r="L36" s="69">
        <f>IF(ISNUMBER('KN 2018'!BX10),'KN 2018'!BX10,"")</f>
        <v>10.298516666666668</v>
      </c>
      <c r="M36" s="69">
        <f>IF(ISNUMBER('KN 2018'!BY10),'KN 2018'!BY10,"")</f>
        <v>13.09</v>
      </c>
      <c r="N36" s="69">
        <f>IF(ISNUMBER('KN 2018'!BZ10),'KN 2018'!BZ10,"")</f>
        <v>10.8</v>
      </c>
      <c r="O36" s="69">
        <f>IF(ISNUMBER('KN 2018'!CA10),'KN 2018'!CA10,"")</f>
        <v>11.53</v>
      </c>
      <c r="P36" s="46">
        <f>IF(ISNUMBER('KN 2018'!CB10),'KN 2018'!CB10,"")</f>
        <v>11.684927949333723</v>
      </c>
    </row>
    <row r="37" spans="1:16" s="38" customFormat="1" x14ac:dyDescent="0.25">
      <c r="A37" s="40" t="s">
        <v>26</v>
      </c>
      <c r="B37" s="63">
        <f>IF(ISNUMBER('KN 2018'!CD10),'KN 2018'!CD10,"")</f>
        <v>34530</v>
      </c>
      <c r="C37" s="63">
        <f>IF(ISNUMBER('KN 2018'!CE10),'KN 2018'!CE10,"")</f>
        <v>36291</v>
      </c>
      <c r="D37" s="63">
        <f>IF(ISNUMBER('KN 2018'!CF10),'KN 2018'!CF10,"")</f>
        <v>34000</v>
      </c>
      <c r="E37" s="63">
        <f>IF(ISNUMBER('KN 2018'!CG10),'KN 2018'!CG10,"")</f>
        <v>34272</v>
      </c>
      <c r="F37" s="63" t="str">
        <f>IF(ISNUMBER('KN 2018'!CH10),'KN 2018'!CH10,"")</f>
        <v/>
      </c>
      <c r="G37" s="63">
        <f>IF(ISNUMBER('KN 2018'!CI10),'KN 2018'!CI10,"")</f>
        <v>31448</v>
      </c>
      <c r="H37" s="63" t="str">
        <f>IF(ISNUMBER('KN 2018'!CJ10),'KN 2018'!CJ10,"")</f>
        <v/>
      </c>
      <c r="I37" s="63">
        <f>IF(ISNUMBER('KN 2018'!CK10),'KN 2018'!CK10,"")</f>
        <v>33337</v>
      </c>
      <c r="J37" s="63" t="str">
        <f>IF(ISNUMBER('KN 2018'!CL10),'KN 2018'!CL10,"")</f>
        <v/>
      </c>
      <c r="K37" s="63">
        <f>IF(ISNUMBER('KN 2018'!CM10),'KN 2018'!CM10,"")</f>
        <v>33839</v>
      </c>
      <c r="L37" s="63">
        <f>IF(ISNUMBER('KN 2018'!CN10),'KN 2018'!CN10,"")</f>
        <v>34341</v>
      </c>
      <c r="M37" s="63">
        <f>IF(ISNUMBER('KN 2018'!CO10),'KN 2018'!CO10,"")</f>
        <v>34420</v>
      </c>
      <c r="N37" s="63">
        <f>IF(ISNUMBER('KN 2018'!CP10),'KN 2018'!CP10,"")</f>
        <v>32203</v>
      </c>
      <c r="O37" s="63">
        <f>IF(ISNUMBER('KN 2018'!CQ10),'KN 2018'!CQ10,"")</f>
        <v>34570</v>
      </c>
      <c r="P37" s="47">
        <f>IF(ISNUMBER('KN 2018'!CR10),'KN 2018'!CR10,"")</f>
        <v>33931.909090909088</v>
      </c>
    </row>
    <row r="38" spans="1:16" x14ac:dyDescent="0.25">
      <c r="A38" s="41" t="s">
        <v>27</v>
      </c>
      <c r="B38" s="69">
        <f>IF(ISNUMBER('KN 2018'!CT10),'KN 2018'!CT10,"")</f>
        <v>33.5</v>
      </c>
      <c r="C38" s="69">
        <f>IF(ISNUMBER('KN 2018'!CU10),'KN 2018'!CU10,"")</f>
        <v>42</v>
      </c>
      <c r="D38" s="69">
        <f>IF(ISNUMBER('KN 2018'!CV10),'KN 2018'!CV10,"")</f>
        <v>44.06</v>
      </c>
      <c r="E38" s="69">
        <f>IF(ISNUMBER('KN 2018'!CW10),'KN 2018'!CW10,"")</f>
        <v>66</v>
      </c>
      <c r="F38" s="69" t="str">
        <f>IF(ISNUMBER('KN 2018'!CX10),'KN 2018'!CX10,"")</f>
        <v/>
      </c>
      <c r="G38" s="69">
        <f>IF(ISNUMBER('KN 2018'!CY10),'KN 2018'!CY10,"")</f>
        <v>32.07</v>
      </c>
      <c r="H38" s="69" t="str">
        <f>IF(ISNUMBER('KN 2018'!CZ10),'KN 2018'!CZ10,"")</f>
        <v/>
      </c>
      <c r="I38" s="69">
        <f>IF(ISNUMBER('KN 2018'!DA10),'KN 2018'!DA10,"")</f>
        <v>49.25</v>
      </c>
      <c r="J38" s="69" t="str">
        <f>IF(ISNUMBER('KN 2018'!DB10),'KN 2018'!DB10,"")</f>
        <v/>
      </c>
      <c r="K38" s="69">
        <f>IF(ISNUMBER('KN 2018'!DC10),'KN 2018'!DC10,"")</f>
        <v>35.68</v>
      </c>
      <c r="L38" s="69">
        <f>IF(ISNUMBER('KN 2018'!DD10),'KN 2018'!DD10,"")</f>
        <v>41.4</v>
      </c>
      <c r="M38" s="69">
        <f>IF(ISNUMBER('KN 2018'!DE10),'KN 2018'!DE10,"")</f>
        <v>37.19</v>
      </c>
      <c r="N38" s="69">
        <f>IF(ISNUMBER('KN 2018'!DF10),'KN 2018'!DF10,"")</f>
        <v>50</v>
      </c>
      <c r="O38" s="69">
        <f>IF(ISNUMBER('KN 2018'!DG10),'KN 2018'!DG10,"")</f>
        <v>39.770000000000003</v>
      </c>
      <c r="P38" s="46">
        <f>IF(ISNUMBER('KN 2018'!DH10),'KN 2018'!DH10,"")</f>
        <v>42.810909090909085</v>
      </c>
    </row>
    <row r="39" spans="1:16" s="38" customFormat="1" ht="15.75" thickBot="1" x14ac:dyDescent="0.3">
      <c r="A39" s="42" t="s">
        <v>28</v>
      </c>
      <c r="B39" s="70">
        <f>IF(ISNUMBER('KN 2018'!DJ10),'KN 2018'!DJ10,"")</f>
        <v>22110</v>
      </c>
      <c r="C39" s="70">
        <f>IF(ISNUMBER('KN 2018'!DK10),'KN 2018'!DK10,"")</f>
        <v>21022</v>
      </c>
      <c r="D39" s="70">
        <f>IF(ISNUMBER('KN 2018'!DL10),'KN 2018'!DL10,"")</f>
        <v>19153</v>
      </c>
      <c r="E39" s="70">
        <f>IF(ISNUMBER('KN 2018'!DM10),'KN 2018'!DM10,"")</f>
        <v>19962</v>
      </c>
      <c r="F39" s="70" t="str">
        <f>IF(ISNUMBER('KN 2018'!DN10),'KN 2018'!DN10,"")</f>
        <v/>
      </c>
      <c r="G39" s="70">
        <f>IF(ISNUMBER('KN 2018'!DO10),'KN 2018'!DO10,"")</f>
        <v>17731</v>
      </c>
      <c r="H39" s="70" t="str">
        <f>IF(ISNUMBER('KN 2018'!DP10),'KN 2018'!DP10,"")</f>
        <v/>
      </c>
      <c r="I39" s="70">
        <f>IF(ISNUMBER('KN 2018'!DQ10),'KN 2018'!DQ10,"")</f>
        <v>18934</v>
      </c>
      <c r="J39" s="70" t="str">
        <f>IF(ISNUMBER('KN 2018'!DR10),'KN 2018'!DR10,"")</f>
        <v/>
      </c>
      <c r="K39" s="70">
        <f>IF(ISNUMBER('KN 2018'!DS10),'KN 2018'!DS10,"")</f>
        <v>19044</v>
      </c>
      <c r="L39" s="70">
        <f>IF(ISNUMBER('KN 2018'!DT10),'KN 2018'!DT10,"")</f>
        <v>20750</v>
      </c>
      <c r="M39" s="70">
        <f>IF(ISNUMBER('KN 2018'!DU10),'KN 2018'!DU10,"")</f>
        <v>19006</v>
      </c>
      <c r="N39" s="70">
        <f>IF(ISNUMBER('KN 2018'!DV10),'KN 2018'!DV10,"")</f>
        <v>19223</v>
      </c>
      <c r="O39" s="70">
        <f>IF(ISNUMBER('KN 2018'!DW10),'KN 2018'!DW10,"")</f>
        <v>19240</v>
      </c>
      <c r="P39" s="48">
        <f>IF(ISNUMBER('KN 2018'!DX10),'KN 2018'!DX10,"")</f>
        <v>19652.272727272728</v>
      </c>
    </row>
    <row r="42" spans="1:16" x14ac:dyDescent="0.25">
      <c r="A42"/>
    </row>
  </sheetData>
  <mergeCells count="7">
    <mergeCell ref="A1:P1"/>
    <mergeCell ref="A2:P2"/>
    <mergeCell ref="A19:P19"/>
    <mergeCell ref="A26:P26"/>
    <mergeCell ref="A33:P33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selection activeCell="A3" sqref="A3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76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99" t="str">
        <f>'KN 2018'!A6</f>
        <v>64-41-L/51 Podnikání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31" s="38" customFormat="1" x14ac:dyDescent="0.25">
      <c r="A6" s="49" t="s">
        <v>37</v>
      </c>
      <c r="B6" s="77">
        <f>IF(ISNUMBER('Tabulka č. 1'!B6-'KN 2017'!B6),ROUND('Tabulka č. 1'!B6-'KN 2017'!B6,0),"")</f>
        <v>4786</v>
      </c>
      <c r="C6" s="77">
        <f>IF(ISNUMBER('Tabulka č. 1'!C6-'KN 2017'!C6),ROUND('Tabulka č. 1'!C6-'KN 2017'!C6,0),"")</f>
        <v>4051</v>
      </c>
      <c r="D6" s="77">
        <f>IF(ISNUMBER('Tabulka č. 1'!D6-'KN 2017'!D6),ROUND('Tabulka č. 1'!D6-'KN 2017'!D6,0),"")</f>
        <v>4528</v>
      </c>
      <c r="E6" s="77">
        <f>IF(ISNUMBER('Tabulka č. 1'!E6-'KN 2017'!E6),ROUND('Tabulka č. 1'!E6-'KN 2017'!E6,0),"")</f>
        <v>4082</v>
      </c>
      <c r="F6" s="77">
        <f>IF(ISNUMBER('Tabulka č. 1'!F6-'KN 2017'!F6),ROUND('Tabulka č. 1'!F6-'KN 2017'!F6,0),"")</f>
        <v>6281</v>
      </c>
      <c r="G6" s="77">
        <f>IF(ISNUMBER('Tabulka č. 1'!G6-'KN 2017'!G6),ROUND('Tabulka č. 1'!G6-'KN 2017'!G6,0),"")</f>
        <v>3149</v>
      </c>
      <c r="H6" s="77">
        <f>IF(ISNUMBER('Tabulka č. 1'!H6-'KN 2017'!H6),ROUND('Tabulka č. 1'!H6-'KN 2017'!H6,0),"")</f>
        <v>6940</v>
      </c>
      <c r="I6" s="77">
        <f>IF(ISNUMBER('Tabulka č. 1'!I6-'KN 2017'!I6),ROUND('Tabulka č. 1'!I6-'KN 2017'!I6,0),"")</f>
        <v>3958</v>
      </c>
      <c r="J6" s="77">
        <f>IF(ISNUMBER('Tabulka č. 1'!J6-'KN 2017'!J6),ROUND('Tabulka č. 1'!J6-'KN 2017'!J6,0),"")</f>
        <v>4515</v>
      </c>
      <c r="K6" s="77">
        <f>IF(ISNUMBER('Tabulka č. 1'!K6-'KN 2017'!K6),ROUND('Tabulka č. 1'!K6-'KN 2017'!K6,0),"")</f>
        <v>4697</v>
      </c>
      <c r="L6" s="77">
        <f>IF(ISNUMBER('Tabulka č. 1'!L6-'KN 2017'!L6),ROUND('Tabulka č. 1'!L6-'KN 2017'!L6,0),"")</f>
        <v>5839</v>
      </c>
      <c r="M6" s="77">
        <f>IF(ISNUMBER('Tabulka č. 1'!M6-'KN 2017'!M6),ROUND('Tabulka č. 1'!M6-'KN 2017'!M6,0),"")</f>
        <v>4468</v>
      </c>
      <c r="N6" s="77">
        <f>IF(ISNUMBER('Tabulka č. 1'!N6-'KN 2017'!N6),ROUND('Tabulka č. 1'!N6-'KN 2017'!N6,0),"")</f>
        <v>4818</v>
      </c>
      <c r="O6" s="78">
        <f>IF(ISNUMBER('Tabulka č. 1'!O6-'KN 2017'!O6),ROUND('Tabulka č. 1'!O6-'KN 2017'!O6,0),"")</f>
        <v>4038</v>
      </c>
      <c r="P6" s="44">
        <f>IF(ISNUMBER(AVERAGE(B6:O6)),AVERAGE(B6:O6),"")</f>
        <v>4725</v>
      </c>
    </row>
    <row r="7" spans="1:31" s="38" customFormat="1" x14ac:dyDescent="0.25">
      <c r="A7" s="40" t="s">
        <v>38</v>
      </c>
      <c r="B7" s="79">
        <f>IF(ISNUMBER('Tabulka č. 1'!B7-'KN 2017'!B7),ROUND('Tabulka č. 1'!B7-'KN 2017'!B7,0),"")</f>
        <v>0</v>
      </c>
      <c r="C7" s="79">
        <f>IF(ISNUMBER('Tabulka č. 1'!C7-'KN 2017'!C7),ROUND('Tabulka č. 1'!C7-'KN 2017'!C7,0),"")</f>
        <v>-6</v>
      </c>
      <c r="D7" s="79">
        <f>IF(ISNUMBER('Tabulka č. 1'!D7-'KN 2017'!D7),ROUND('Tabulka č. 1'!D7-'KN 2017'!D7,0),"")</f>
        <v>0</v>
      </c>
      <c r="E7" s="79">
        <f>IF(ISNUMBER('Tabulka č. 1'!E7-'KN 2017'!E7),ROUND('Tabulka č. 1'!E7-'KN 2017'!E7,0),"")</f>
        <v>0</v>
      </c>
      <c r="F7" s="79">
        <f>IF(ISNUMBER('Tabulka č. 1'!F7-'KN 2017'!F7),ROUND('Tabulka č. 1'!F7-'KN 2017'!F7,0),"")</f>
        <v>0</v>
      </c>
      <c r="G7" s="79">
        <f>IF(ISNUMBER('Tabulka č. 1'!G7-'KN 2017'!G7),ROUND('Tabulka č. 1'!G7-'KN 2017'!G7,0),"")</f>
        <v>-37</v>
      </c>
      <c r="H7" s="79">
        <f>IF(ISNUMBER('Tabulka č. 1'!H7-'KN 2017'!H7),ROUND('Tabulka č. 1'!H7-'KN 2017'!H7,0),"")</f>
        <v>0</v>
      </c>
      <c r="I7" s="79">
        <f>IF(ISNUMBER('Tabulka č. 1'!I7-'KN 2017'!I7),ROUND('Tabulka č. 1'!I7-'KN 2017'!I7,0),"")</f>
        <v>-119</v>
      </c>
      <c r="J7" s="79">
        <f>IF(ISNUMBER('Tabulka č. 1'!J7-'KN 2017'!J7),ROUND('Tabulka č. 1'!J7-'KN 2017'!J7,0),"")</f>
        <v>-22</v>
      </c>
      <c r="K7" s="79">
        <f>IF(ISNUMBER('Tabulka č. 1'!K7-'KN 2017'!K7),ROUND('Tabulka č. 1'!K7-'KN 2017'!K7,0),"")</f>
        <v>-13</v>
      </c>
      <c r="L7" s="79">
        <f>IF(ISNUMBER('Tabulka č. 1'!L7-'KN 2017'!L7),ROUND('Tabulka č. 1'!L7-'KN 2017'!L7,0),"")</f>
        <v>0</v>
      </c>
      <c r="M7" s="79">
        <f>IF(ISNUMBER('Tabulka č. 1'!M7-'KN 2017'!M7),ROUND('Tabulka č. 1'!M7-'KN 2017'!M7,0),"")</f>
        <v>-2</v>
      </c>
      <c r="N7" s="79">
        <f>IF(ISNUMBER('Tabulka č. 1'!N7-'KN 2017'!N7),ROUND('Tabulka č. 1'!N7-'KN 2017'!N7,0),"")</f>
        <v>0</v>
      </c>
      <c r="O7" s="80">
        <f>IF(ISNUMBER('Tabulka č. 1'!O7-'KN 2017'!O7),ROUND('Tabulka č. 1'!O7-'KN 2017'!O7,0),"")</f>
        <v>-30</v>
      </c>
      <c r="P7" s="45">
        <f t="shared" ref="P7:P11" si="0">IF(ISNUMBER(AVERAGE(B7:O7)),AVERAGE(B7:O7),"")</f>
        <v>-16.357142857142858</v>
      </c>
    </row>
    <row r="8" spans="1:31" x14ac:dyDescent="0.25">
      <c r="A8" s="41" t="s">
        <v>25</v>
      </c>
      <c r="B8" s="81">
        <f>IF(ISNUMBER('Tabulka č. 1'!B8-'KN 2017'!B8),ROUND('Tabulka č. 1'!B8-'KN 2017'!B8,2),"")</f>
        <v>0</v>
      </c>
      <c r="C8" s="81">
        <f>IF(ISNUMBER('Tabulka č. 1'!C8-'KN 2017'!C8),ROUND('Tabulka č. 1'!C8-'KN 2017'!C8,2),"")</f>
        <v>0.57999999999999996</v>
      </c>
      <c r="D8" s="81">
        <f>IF(ISNUMBER('Tabulka č. 1'!D8-'KN 2017'!D8),ROUND('Tabulka č. 1'!D8-'KN 2017'!D8,2),"")</f>
        <v>0</v>
      </c>
      <c r="E8" s="81">
        <f>IF(ISNUMBER('Tabulka č. 1'!E8-'KN 2017'!E8),ROUND('Tabulka č. 1'!E8-'KN 2017'!E8,2),"")</f>
        <v>0</v>
      </c>
      <c r="F8" s="81">
        <f>IF(ISNUMBER('Tabulka č. 1'!F8-'KN 2017'!F8),ROUND('Tabulka č. 1'!F8-'KN 2017'!F8,2),"")</f>
        <v>0</v>
      </c>
      <c r="G8" s="82">
        <f>IF(ISNUMBER('Tabulka č. 1'!G8-'KN 2017'!G8),ROUND('Tabulka č. 1'!G8-'KN 2017'!G8,2),"")</f>
        <v>0</v>
      </c>
      <c r="H8" s="81">
        <f>IF(ISNUMBER('Tabulka č. 1'!H8-'KN 2017'!H8),ROUND('Tabulka č. 1'!H8-'KN 2017'!H8,2),"")</f>
        <v>-0.63</v>
      </c>
      <c r="I8" s="81">
        <f>IF(ISNUMBER('Tabulka č. 1'!I8-'KN 2017'!I8),ROUND('Tabulka č. 1'!I8-'KN 2017'!I8,2),"")</f>
        <v>0</v>
      </c>
      <c r="J8" s="81">
        <f>IF(ISNUMBER('Tabulka č. 1'!J8-'KN 2017'!J8),ROUND('Tabulka č. 1'!J8-'KN 2017'!J8,2),"")</f>
        <v>0</v>
      </c>
      <c r="K8" s="81">
        <f>IF(ISNUMBER('Tabulka č. 1'!K8-'KN 2017'!K8),ROUND('Tabulka č. 1'!K8-'KN 2017'!K8,2),"")</f>
        <v>0</v>
      </c>
      <c r="L8" s="81">
        <f>IF(ISNUMBER('Tabulka č. 1'!L8-'KN 2017'!L8),ROUND('Tabulka č. 1'!L8-'KN 2017'!L8,2),"")</f>
        <v>-7.0000000000000007E-2</v>
      </c>
      <c r="M8" s="81">
        <f>IF(ISNUMBER('Tabulka č. 1'!M8-'KN 2017'!M8),ROUND('Tabulka č. 1'!M8-'KN 2017'!M8,2),"")</f>
        <v>0</v>
      </c>
      <c r="N8" s="81">
        <f>IF(ISNUMBER('Tabulka č. 1'!N8-'KN 2017'!N8),ROUND('Tabulka č. 1'!N8-'KN 2017'!N8,2),"")</f>
        <v>0</v>
      </c>
      <c r="O8" s="83">
        <f>IF(ISNUMBER('Tabulka č. 1'!O8-'KN 2017'!O8),ROUND('Tabulka č. 1'!O8-'KN 2017'!O8,2),"")</f>
        <v>0</v>
      </c>
      <c r="P8" s="46">
        <f t="shared" si="0"/>
        <v>-8.5714285714285753E-3</v>
      </c>
    </row>
    <row r="9" spans="1:31" s="38" customFormat="1" x14ac:dyDescent="0.25">
      <c r="A9" s="40" t="s">
        <v>26</v>
      </c>
      <c r="B9" s="84">
        <f>IF(ISNUMBER('Tabulka č. 1'!B9-'KN 2017'!B9),ROUND('Tabulka č. 1'!B9-'KN 2017'!B9,0),"")</f>
        <v>3480</v>
      </c>
      <c r="C9" s="84">
        <f>IF(ISNUMBER('Tabulka č. 1'!C9-'KN 2017'!C9),ROUND('Tabulka č. 1'!C9-'KN 2017'!C9,0),"")</f>
        <v>5070</v>
      </c>
      <c r="D9" s="84">
        <f>IF(ISNUMBER('Tabulka č. 1'!D9-'KN 2017'!D9),ROUND('Tabulka č. 1'!D9-'KN 2017'!D9,0),"")</f>
        <v>3941</v>
      </c>
      <c r="E9" s="84">
        <f>IF(ISNUMBER('Tabulka č. 1'!E9-'KN 2017'!E9),ROUND('Tabulka č. 1'!E9-'KN 2017'!E9,0),"")</f>
        <v>3257</v>
      </c>
      <c r="F9" s="84">
        <f>IF(ISNUMBER('Tabulka č. 1'!F9-'KN 2017'!F9),ROUND('Tabulka č. 1'!F9-'KN 2017'!F9,0),"")</f>
        <v>3100</v>
      </c>
      <c r="G9" s="84">
        <f>IF(ISNUMBER('Tabulka č. 1'!G9-'KN 2017'!G9),ROUND('Tabulka č. 1'!G9-'KN 2017'!G9,0),"")</f>
        <v>2597</v>
      </c>
      <c r="H9" s="84">
        <f>IF(ISNUMBER('Tabulka č. 1'!H9-'KN 2017'!H9),ROUND('Tabulka č. 1'!H9-'KN 2017'!H9,0),"")</f>
        <v>2650</v>
      </c>
      <c r="I9" s="84">
        <f>IF(ISNUMBER('Tabulka č. 1'!I9-'KN 2017'!I9),ROUND('Tabulka č. 1'!I9-'KN 2017'!I9,0),"")</f>
        <v>3567</v>
      </c>
      <c r="J9" s="84">
        <f>IF(ISNUMBER('Tabulka č. 1'!J9-'KN 2017'!J9),ROUND('Tabulka č. 1'!J9-'KN 2017'!J9,0),"")</f>
        <v>3675</v>
      </c>
      <c r="K9" s="84">
        <f>IF(ISNUMBER('Tabulka č. 1'!K9-'KN 2017'!K9),ROUND('Tabulka č. 1'!K9-'KN 2017'!K9,0),"")</f>
        <v>3840</v>
      </c>
      <c r="L9" s="85">
        <f>IF(ISNUMBER('Tabulka č. 1'!L9-'KN 2017'!L9),ROUND('Tabulka č. 1'!L9-'KN 2017'!L9,0),"")</f>
        <v>4284</v>
      </c>
      <c r="M9" s="84">
        <f>IF(ISNUMBER('Tabulka č. 1'!M9-'KN 2017'!M9),ROUND('Tabulka č. 1'!M9-'KN 2017'!M9,0),"")</f>
        <v>3770</v>
      </c>
      <c r="N9" s="84">
        <f>IF(ISNUMBER('Tabulka č. 1'!N9-'KN 2017'!N9),ROUND('Tabulka č. 1'!N9-'KN 2017'!N9,0),"")</f>
        <v>3759</v>
      </c>
      <c r="O9" s="86">
        <f>IF(ISNUMBER('Tabulka č. 1'!O9-'KN 2017'!O9),ROUND('Tabulka č. 1'!O9-'KN 2017'!O9,0),"")</f>
        <v>3450</v>
      </c>
      <c r="P9" s="47">
        <f t="shared" si="0"/>
        <v>3602.8571428571427</v>
      </c>
    </row>
    <row r="10" spans="1:31" x14ac:dyDescent="0.25">
      <c r="A10" s="41" t="s">
        <v>27</v>
      </c>
      <c r="B10" s="81">
        <f>IF(ISNUMBER('Tabulka č. 1'!B10-'KN 2017'!B10),ROUND('Tabulka č. 1'!B10-'KN 2017'!B10,2),"")</f>
        <v>0</v>
      </c>
      <c r="C10" s="81">
        <f>IF(ISNUMBER('Tabulka č. 1'!C10-'KN 2017'!C10),ROUND('Tabulka č. 1'!C10-'KN 2017'!C10,2),"")</f>
        <v>2.66</v>
      </c>
      <c r="D10" s="81">
        <f>IF(ISNUMBER('Tabulka č. 1'!D10-'KN 2017'!D10),ROUND('Tabulka č. 1'!D10-'KN 2017'!D10,2),"")</f>
        <v>0</v>
      </c>
      <c r="E10" s="81">
        <f>IF(ISNUMBER('Tabulka č. 1'!E10-'KN 2017'!E10),ROUND('Tabulka č. 1'!E10-'KN 2017'!E10,2),"")</f>
        <v>0</v>
      </c>
      <c r="F10" s="81">
        <f>IF(ISNUMBER('Tabulka č. 1'!F10-'KN 2017'!F10),ROUND('Tabulka č. 1'!F10-'KN 2017'!F10,2),"")</f>
        <v>-3.84</v>
      </c>
      <c r="G10" s="82">
        <f>IF(ISNUMBER('Tabulka č. 1'!G10-'KN 2017'!G10),ROUND('Tabulka č. 1'!G10-'KN 2017'!G10,2),"")</f>
        <v>0</v>
      </c>
      <c r="H10" s="81">
        <f>IF(ISNUMBER('Tabulka č. 1'!H10-'KN 2017'!H10),ROUND('Tabulka č. 1'!H10-'KN 2017'!H10,2),"")</f>
        <v>0</v>
      </c>
      <c r="I10" s="81">
        <f>IF(ISNUMBER('Tabulka č. 1'!I10-'KN 2017'!I10),ROUND('Tabulka č. 1'!I10-'KN 2017'!I10,2),"")</f>
        <v>0</v>
      </c>
      <c r="J10" s="81">
        <f>IF(ISNUMBER('Tabulka č. 1'!J10-'KN 2017'!J10),ROUND('Tabulka č. 1'!J10-'KN 2017'!J10,2),"")</f>
        <v>0</v>
      </c>
      <c r="K10" s="81">
        <f>IF(ISNUMBER('Tabulka č. 1'!K10-'KN 2017'!K10),ROUND('Tabulka č. 1'!K10-'KN 2017'!K10,2),"")</f>
        <v>0</v>
      </c>
      <c r="L10" s="81">
        <f>IF(ISNUMBER('Tabulka č. 1'!L10-'KN 2017'!L10),ROUND('Tabulka č. 1'!L10-'KN 2017'!L10,2),"")</f>
        <v>0</v>
      </c>
      <c r="M10" s="81">
        <f>IF(ISNUMBER('Tabulka č. 1'!M10-'KN 2017'!M10),ROUND('Tabulka č. 1'!M10-'KN 2017'!M10,2),"")</f>
        <v>0</v>
      </c>
      <c r="N10" s="81">
        <f>IF(ISNUMBER('Tabulka č. 1'!N10-'KN 2017'!N10),ROUND('Tabulka č. 1'!N10-'KN 2017'!N10,2),"")</f>
        <v>0</v>
      </c>
      <c r="O10" s="83">
        <f>IF(ISNUMBER('Tabulka č. 1'!O10-'KN 2017'!O10),ROUND('Tabulka č. 1'!O10-'KN 2017'!O10,2),"")</f>
        <v>0</v>
      </c>
      <c r="P10" s="46">
        <f t="shared" si="0"/>
        <v>-8.4285714285714269E-2</v>
      </c>
    </row>
    <row r="11" spans="1:31" s="38" customFormat="1" ht="15.75" thickBot="1" x14ac:dyDescent="0.3">
      <c r="A11" s="42" t="s">
        <v>28</v>
      </c>
      <c r="B11" s="87">
        <f>IF(ISNUMBER('Tabulka č. 1'!B11-'KN 2017'!B11),ROUND('Tabulka č. 1'!B11-'KN 2017'!B11,0),"")</f>
        <v>3480</v>
      </c>
      <c r="C11" s="87">
        <f>IF(ISNUMBER('Tabulka č. 1'!C11-'KN 2017'!C11),ROUND('Tabulka č. 1'!C11-'KN 2017'!C11,0),"")</f>
        <v>3591</v>
      </c>
      <c r="D11" s="87">
        <f>IF(ISNUMBER('Tabulka č. 1'!D11-'KN 2017'!D11),ROUND('Tabulka č. 1'!D11-'KN 2017'!D11,0),"")</f>
        <v>2902</v>
      </c>
      <c r="E11" s="87">
        <f>IF(ISNUMBER('Tabulka č. 1'!E11-'KN 2017'!E11),ROUND('Tabulka č. 1'!E11-'KN 2017'!E11,0),"")</f>
        <v>3327</v>
      </c>
      <c r="F11" s="87">
        <f>IF(ISNUMBER('Tabulka č. 1'!F11-'KN 2017'!F11),ROUND('Tabulka č. 1'!F11-'KN 2017'!F11,0),"")</f>
        <v>2500</v>
      </c>
      <c r="G11" s="87">
        <f>IF(ISNUMBER('Tabulka č. 1'!G11-'KN 2017'!G11),ROUND('Tabulka č. 1'!G11-'KN 2017'!G11,0),"")</f>
        <v>1900</v>
      </c>
      <c r="H11" s="87">
        <f>IF(ISNUMBER('Tabulka č. 1'!H11-'KN 2017'!H11),ROUND('Tabulka č. 1'!H11-'KN 2017'!H11,0),"")</f>
        <v>1830</v>
      </c>
      <c r="I11" s="87">
        <f>IF(ISNUMBER('Tabulka č. 1'!I11-'KN 2017'!I11),ROUND('Tabulka č. 1'!I11-'KN 2017'!I11,0),"")</f>
        <v>2751</v>
      </c>
      <c r="J11" s="87">
        <f>IF(ISNUMBER('Tabulka č. 1'!J11-'KN 2017'!J11),ROUND('Tabulka č. 1'!J11-'KN 2017'!J11,0),"")</f>
        <v>2786</v>
      </c>
      <c r="K11" s="87">
        <f>IF(ISNUMBER('Tabulka č. 1'!K11-'KN 2017'!K11),ROUND('Tabulka č. 1'!K11-'KN 2017'!K11,0),"")</f>
        <v>2850</v>
      </c>
      <c r="L11" s="88">
        <f>IF(ISNUMBER('Tabulka č. 1'!L11-'KN 2017'!L11),ROUND('Tabulka č. 1'!L11-'KN 2017'!L11,0),"")</f>
        <v>3269</v>
      </c>
      <c r="M11" s="87">
        <f>IF(ISNUMBER('Tabulka č. 1'!M11-'KN 2017'!M11),ROUND('Tabulka č. 1'!M11-'KN 2017'!M11,0),"")</f>
        <v>2761</v>
      </c>
      <c r="N11" s="87">
        <f>IF(ISNUMBER('Tabulka č. 1'!N11-'KN 2017'!N11),ROUND('Tabulka č. 1'!N11-'KN 2017'!N11,0),"")</f>
        <v>2173</v>
      </c>
      <c r="O11" s="89">
        <f>IF(ISNUMBER('Tabulka č. 1'!O11-'KN 2017'!O11),ROUND('Tabulka č. 1'!O11-'KN 2017'!O11,0),"")</f>
        <v>2940</v>
      </c>
      <c r="P11" s="48">
        <f t="shared" si="0"/>
        <v>2790</v>
      </c>
    </row>
    <row r="12" spans="1:31" s="39" customFormat="1" ht="19.5" thickBot="1" x14ac:dyDescent="0.35">
      <c r="A12" s="99" t="str">
        <f>'KN 2018'!A7</f>
        <v>23-43-L/51 Provozní technika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</row>
    <row r="13" spans="1:31" s="38" customFormat="1" x14ac:dyDescent="0.25">
      <c r="A13" s="49" t="s">
        <v>37</v>
      </c>
      <c r="B13" s="77">
        <f>IF(ISNUMBER('Tabulka č. 1'!B13-'KN 2017'!B13),ROUND('Tabulka č. 1'!B13-'KN 2017'!B13,0),"")</f>
        <v>4410</v>
      </c>
      <c r="C13" s="77">
        <f>IF(ISNUMBER('Tabulka č. 1'!C13-'KN 2017'!C13),ROUND('Tabulka č. 1'!C13-'KN 2017'!C13,0),"")</f>
        <v>3955</v>
      </c>
      <c r="D13" s="77">
        <f>IF(ISNUMBER('Tabulka č. 1'!D13-'KN 2017'!D13),ROUND('Tabulka č. 1'!D13-'KN 2017'!D13,0),"")</f>
        <v>4718</v>
      </c>
      <c r="E13" s="77">
        <f>IF(ISNUMBER('Tabulka č. 1'!E13-'KN 2017'!E13),ROUND('Tabulka č. 1'!E13-'KN 2017'!E13,0),"")</f>
        <v>6612</v>
      </c>
      <c r="F13" s="77" t="str">
        <f>IF(ISNUMBER('Tabulka č. 1'!F13-'KN 2017'!F13),ROUND('Tabulka č. 1'!F13-'KN 2017'!F13,0),"")</f>
        <v/>
      </c>
      <c r="G13" s="77">
        <f>IF(ISNUMBER('Tabulka č. 1'!G13-'KN 2017'!G13),ROUND('Tabulka č. 1'!G13-'KN 2017'!G13,0),"")</f>
        <v>3508</v>
      </c>
      <c r="H13" s="77" t="str">
        <f>IF(ISNUMBER('Tabulka č. 1'!H13-'KN 2017'!H13),ROUND('Tabulka č. 1'!H13-'KN 2017'!H13,0),"")</f>
        <v/>
      </c>
      <c r="I13" s="77">
        <f>IF(ISNUMBER('Tabulka č. 1'!I13-'KN 2017'!I13),ROUND('Tabulka č. 1'!I13-'KN 2017'!I13,0),"")</f>
        <v>7481</v>
      </c>
      <c r="J13" s="77">
        <f>IF(ISNUMBER('Tabulka č. 1'!J13-'KN 2017'!J13),ROUND('Tabulka č. 1'!J13-'KN 2017'!J13,0),"")</f>
        <v>4262</v>
      </c>
      <c r="K13" s="77">
        <f>IF(ISNUMBER('Tabulka č. 1'!K13-'KN 2017'!K13),ROUND('Tabulka č. 1'!K13-'KN 2017'!K13,0),"")</f>
        <v>4487</v>
      </c>
      <c r="L13" s="77">
        <f>IF(ISNUMBER('Tabulka č. 1'!L13-'KN 2017'!L13),ROUND('Tabulka č. 1'!L13-'KN 2017'!L13,0),"")</f>
        <v>5383</v>
      </c>
      <c r="M13" s="77">
        <f>IF(ISNUMBER('Tabulka č. 1'!M13-'KN 2017'!M13),ROUND('Tabulka č. 1'!M13-'KN 2017'!M13,0),"")</f>
        <v>4267</v>
      </c>
      <c r="N13" s="77">
        <f>IF(ISNUMBER('Tabulka č. 1'!N13-'KN 2017'!N13),ROUND('Tabulka č. 1'!N13-'KN 2017'!N13,0),"")</f>
        <v>1695</v>
      </c>
      <c r="O13" s="78">
        <f>IF(ISNUMBER('Tabulka č. 1'!O13-'KN 2017'!O13),ROUND('Tabulka č. 1'!O13-'KN 2017'!O13,0),"")</f>
        <v>4079</v>
      </c>
      <c r="P13" s="44">
        <f>IF(ISNUMBER(AVERAGE(B13:O13)),AVERAGE(B13:O13),"")</f>
        <v>4571.416666666667</v>
      </c>
    </row>
    <row r="14" spans="1:31" s="38" customFormat="1" x14ac:dyDescent="0.25">
      <c r="A14" s="40" t="s">
        <v>38</v>
      </c>
      <c r="B14" s="79">
        <f>IF(ISNUMBER('Tabulka č. 1'!B14-'KN 2017'!B14),ROUND('Tabulka č. 1'!B14-'KN 2017'!B14,0),"")</f>
        <v>0</v>
      </c>
      <c r="C14" s="79">
        <f>IF(ISNUMBER('Tabulka č. 1'!C14-'KN 2017'!C14),ROUND('Tabulka č. 1'!C14-'KN 2017'!C14,0),"")</f>
        <v>-6</v>
      </c>
      <c r="D14" s="79">
        <f>IF(ISNUMBER('Tabulka č. 1'!D14-'KN 2017'!D14),ROUND('Tabulka č. 1'!D14-'KN 2017'!D14,0),"")</f>
        <v>0</v>
      </c>
      <c r="E14" s="79">
        <f>IF(ISNUMBER('Tabulka č. 1'!E14-'KN 2017'!E14),ROUND('Tabulka č. 1'!E14-'KN 2017'!E14,0),"")</f>
        <v>0</v>
      </c>
      <c r="F14" s="79" t="str">
        <f>IF(ISNUMBER('Tabulka č. 1'!F14-'KN 2017'!F14),ROUND('Tabulka č. 1'!F14-'KN 2017'!F14,0),"")</f>
        <v/>
      </c>
      <c r="G14" s="79">
        <f>IF(ISNUMBER('Tabulka č. 1'!G14-'KN 2017'!G14),ROUND('Tabulka č. 1'!G14-'KN 2017'!G14,0),"")</f>
        <v>-35</v>
      </c>
      <c r="H14" s="79" t="str">
        <f>IF(ISNUMBER('Tabulka č. 1'!H14-'KN 2017'!H14),ROUND('Tabulka č. 1'!H14-'KN 2017'!H14,0),"")</f>
        <v/>
      </c>
      <c r="I14" s="79">
        <f>IF(ISNUMBER('Tabulka č. 1'!I14-'KN 2017'!I14),ROUND('Tabulka č. 1'!I14-'KN 2017'!I14,0),"")</f>
        <v>-188</v>
      </c>
      <c r="J14" s="79">
        <f>IF(ISNUMBER('Tabulka č. 1'!J14-'KN 2017'!J14),ROUND('Tabulka č. 1'!J14-'KN 2017'!J14,0),"")</f>
        <v>-20</v>
      </c>
      <c r="K14" s="79">
        <f>IF(ISNUMBER('Tabulka č. 1'!K14-'KN 2017'!K14),ROUND('Tabulka č. 1'!K14-'KN 2017'!K14,0),"")</f>
        <v>-12</v>
      </c>
      <c r="L14" s="79">
        <f>IF(ISNUMBER('Tabulka č. 1'!L14-'KN 2017'!L14),ROUND('Tabulka č. 1'!L14-'KN 2017'!L14,0),"")</f>
        <v>0</v>
      </c>
      <c r="M14" s="79">
        <f>IF(ISNUMBER('Tabulka č. 1'!M14-'KN 2017'!M14),ROUND('Tabulka č. 1'!M14-'KN 2017'!M14,0),"")</f>
        <v>-2</v>
      </c>
      <c r="N14" s="79">
        <f>IF(ISNUMBER('Tabulka č. 1'!N14-'KN 2017'!N14),ROUND('Tabulka č. 1'!N14-'KN 2017'!N14,0),"")</f>
        <v>0</v>
      </c>
      <c r="O14" s="80">
        <f>IF(ISNUMBER('Tabulka č. 1'!O14-'KN 2017'!O14),ROUND('Tabulka č. 1'!O14-'KN 2017'!O14,0),"")</f>
        <v>-30</v>
      </c>
      <c r="P14" s="45">
        <f t="shared" ref="P14:P18" si="1">IF(ISNUMBER(AVERAGE(B14:O14)),AVERAGE(B14:O14),"")</f>
        <v>-24.416666666666668</v>
      </c>
    </row>
    <row r="15" spans="1:31" x14ac:dyDescent="0.25">
      <c r="A15" s="41" t="s">
        <v>25</v>
      </c>
      <c r="B15" s="81">
        <f>IF(ISNUMBER('Tabulka č. 1'!B15-'KN 2017'!B15),ROUND('Tabulka č. 1'!B15-'KN 2017'!B15,2),"")</f>
        <v>0</v>
      </c>
      <c r="C15" s="81">
        <f>IF(ISNUMBER('Tabulka č. 1'!C15-'KN 2017'!C15),ROUND('Tabulka č. 1'!C15-'KN 2017'!C15,2),"")</f>
        <v>0.64</v>
      </c>
      <c r="D15" s="81">
        <f>IF(ISNUMBER('Tabulka č. 1'!D15-'KN 2017'!D15),ROUND('Tabulka č. 1'!D15-'KN 2017'!D15,2),"")</f>
        <v>0</v>
      </c>
      <c r="E15" s="81">
        <f>IF(ISNUMBER('Tabulka č. 1'!E15-'KN 2017'!E15),ROUND('Tabulka č. 1'!E15-'KN 2017'!E15,2),"")</f>
        <v>-0.41</v>
      </c>
      <c r="F15" s="81" t="str">
        <f>IF(ISNUMBER('Tabulka č. 1'!F15-'KN 2017'!F15),ROUND('Tabulka č. 1'!F15-'KN 2017'!F15,2),"")</f>
        <v/>
      </c>
      <c r="G15" s="82">
        <f>IF(ISNUMBER('Tabulka č. 1'!G15-'KN 2017'!G15),ROUND('Tabulka č. 1'!G15-'KN 2017'!G15,2),"")</f>
        <v>0</v>
      </c>
      <c r="H15" s="81" t="str">
        <f>IF(ISNUMBER('Tabulka č. 1'!H15-'KN 2017'!H15),ROUND('Tabulka č. 1'!H15-'KN 2017'!H15,2),"")</f>
        <v/>
      </c>
      <c r="I15" s="81">
        <f>IF(ISNUMBER('Tabulka č. 1'!I15-'KN 2017'!I15),ROUND('Tabulka č. 1'!I15-'KN 2017'!I15,2),"")</f>
        <v>-1.39</v>
      </c>
      <c r="J15" s="81">
        <f>IF(ISNUMBER('Tabulka č. 1'!J15-'KN 2017'!J15),ROUND('Tabulka č. 1'!J15-'KN 2017'!J15,2),"")</f>
        <v>0</v>
      </c>
      <c r="K15" s="81">
        <f>IF(ISNUMBER('Tabulka č. 1'!K15-'KN 2017'!K15),ROUND('Tabulka č. 1'!K15-'KN 2017'!K15,2),"")</f>
        <v>0</v>
      </c>
      <c r="L15" s="81">
        <f>IF(ISNUMBER('Tabulka č. 1'!L15-'KN 2017'!L15),ROUND('Tabulka č. 1'!L15-'KN 2017'!L15,2),"")</f>
        <v>0.2</v>
      </c>
      <c r="M15" s="81">
        <f>IF(ISNUMBER('Tabulka č. 1'!M15-'KN 2017'!M15),ROUND('Tabulka č. 1'!M15-'KN 2017'!M15,2),"")</f>
        <v>0</v>
      </c>
      <c r="N15" s="81">
        <f>IF(ISNUMBER('Tabulka č. 1'!N15-'KN 2017'!N15),ROUND('Tabulka č. 1'!N15-'KN 2017'!N15,2),"")</f>
        <v>1</v>
      </c>
      <c r="O15" s="83">
        <f>IF(ISNUMBER('Tabulka č. 1'!O15-'KN 2017'!O15),ROUND('Tabulka č. 1'!O15-'KN 2017'!O15,2),"")</f>
        <v>0</v>
      </c>
      <c r="P15" s="46">
        <f t="shared" si="1"/>
        <v>3.3333333333333361E-3</v>
      </c>
    </row>
    <row r="16" spans="1:31" s="38" customFormat="1" x14ac:dyDescent="0.25">
      <c r="A16" s="40" t="s">
        <v>26</v>
      </c>
      <c r="B16" s="84">
        <f>IF(ISNUMBER('Tabulka č. 1'!B16-'KN 2017'!B16),ROUND('Tabulka č. 1'!B16-'KN 2017'!B16,0),"")</f>
        <v>3480</v>
      </c>
      <c r="C16" s="84">
        <f>IF(ISNUMBER('Tabulka č. 1'!C16-'KN 2017'!C16),ROUND('Tabulka č. 1'!C16-'KN 2017'!C16,0),"")</f>
        <v>5070</v>
      </c>
      <c r="D16" s="84">
        <f>IF(ISNUMBER('Tabulka č. 1'!D16-'KN 2017'!D16),ROUND('Tabulka č. 1'!D16-'KN 2017'!D16,0),"")</f>
        <v>3941</v>
      </c>
      <c r="E16" s="84">
        <f>IF(ISNUMBER('Tabulka č. 1'!E16-'KN 2017'!E16),ROUND('Tabulka č. 1'!E16-'KN 2017'!E16,0),"")</f>
        <v>3257</v>
      </c>
      <c r="F16" s="84" t="str">
        <f>IF(ISNUMBER('Tabulka č. 1'!F16-'KN 2017'!F16),ROUND('Tabulka č. 1'!F16-'KN 2017'!F16,0),"")</f>
        <v/>
      </c>
      <c r="G16" s="84">
        <f>IF(ISNUMBER('Tabulka č. 1'!G16-'KN 2017'!G16),ROUND('Tabulka č. 1'!G16-'KN 2017'!G16,0),"")</f>
        <v>2597</v>
      </c>
      <c r="H16" s="84" t="str">
        <f>IF(ISNUMBER('Tabulka č. 1'!H16-'KN 2017'!H16),ROUND('Tabulka č. 1'!H16-'KN 2017'!H16,0),"")</f>
        <v/>
      </c>
      <c r="I16" s="84">
        <f>IF(ISNUMBER('Tabulka č. 1'!I16-'KN 2017'!I16),ROUND('Tabulka č. 1'!I16-'KN 2017'!I16,0),"")</f>
        <v>3567</v>
      </c>
      <c r="J16" s="84">
        <f>IF(ISNUMBER('Tabulka č. 1'!J16-'KN 2017'!J16),ROUND('Tabulka č. 1'!J16-'KN 2017'!J16,0),"")</f>
        <v>3675</v>
      </c>
      <c r="K16" s="84">
        <f>IF(ISNUMBER('Tabulka č. 1'!K16-'KN 2017'!K16),ROUND('Tabulka č. 1'!K16-'KN 2017'!K16,0),"")</f>
        <v>3840</v>
      </c>
      <c r="L16" s="85">
        <f>IF(ISNUMBER('Tabulka č. 1'!L16-'KN 2017'!L16),ROUND('Tabulka č. 1'!L16-'KN 2017'!L16,0),"")</f>
        <v>4284</v>
      </c>
      <c r="M16" s="84">
        <f>IF(ISNUMBER('Tabulka č. 1'!M16-'KN 2017'!M16),ROUND('Tabulka č. 1'!M16-'KN 2017'!M16,0),"")</f>
        <v>3770</v>
      </c>
      <c r="N16" s="84">
        <f>IF(ISNUMBER('Tabulka č. 1'!N16-'KN 2017'!N16),ROUND('Tabulka č. 1'!N16-'KN 2017'!N16,0),"")</f>
        <v>3759</v>
      </c>
      <c r="O16" s="86">
        <f>IF(ISNUMBER('Tabulka č. 1'!O16-'KN 2017'!O16),ROUND('Tabulka č. 1'!O16-'KN 2017'!O16,0),"")</f>
        <v>3450</v>
      </c>
      <c r="P16" s="47">
        <f t="shared" si="1"/>
        <v>3724.1666666666665</v>
      </c>
    </row>
    <row r="17" spans="1:16" x14ac:dyDescent="0.25">
      <c r="A17" s="41" t="s">
        <v>27</v>
      </c>
      <c r="B17" s="81">
        <f>IF(ISNUMBER('Tabulka č. 1'!B17-'KN 2017'!B17),ROUND('Tabulka č. 1'!B17-'KN 2017'!B17,2),"")</f>
        <v>0</v>
      </c>
      <c r="C17" s="81">
        <f>IF(ISNUMBER('Tabulka č. 1'!C17-'KN 2017'!C17),ROUND('Tabulka č. 1'!C17-'KN 2017'!C17,2),"")</f>
        <v>1.55</v>
      </c>
      <c r="D17" s="81">
        <f>IF(ISNUMBER('Tabulka č. 1'!D17-'KN 2017'!D17),ROUND('Tabulka č. 1'!D17-'KN 2017'!D17,2),"")</f>
        <v>0</v>
      </c>
      <c r="E17" s="81">
        <f>IF(ISNUMBER('Tabulka č. 1'!E17-'KN 2017'!E17),ROUND('Tabulka č. 1'!E17-'KN 2017'!E17,2),"")</f>
        <v>0</v>
      </c>
      <c r="F17" s="81" t="str">
        <f>IF(ISNUMBER('Tabulka č. 1'!F17-'KN 2017'!F17),ROUND('Tabulka č. 1'!F17-'KN 2017'!F17,2),"")</f>
        <v/>
      </c>
      <c r="G17" s="82">
        <f>IF(ISNUMBER('Tabulka č. 1'!G17-'KN 2017'!G17),ROUND('Tabulka č. 1'!G17-'KN 2017'!G17,2),"")</f>
        <v>0</v>
      </c>
      <c r="H17" s="81" t="str">
        <f>IF(ISNUMBER('Tabulka č. 1'!H17-'KN 2017'!H17),ROUND('Tabulka č. 1'!H17-'KN 2017'!H17,2),"")</f>
        <v/>
      </c>
      <c r="I17" s="81">
        <f>IF(ISNUMBER('Tabulka č. 1'!I17-'KN 2017'!I17),ROUND('Tabulka č. 1'!I17-'KN 2017'!I17,2),"")</f>
        <v>-14.07</v>
      </c>
      <c r="J17" s="81">
        <f>IF(ISNUMBER('Tabulka č. 1'!J17-'KN 2017'!J17),ROUND('Tabulka č. 1'!J17-'KN 2017'!J17,2),"")</f>
        <v>0</v>
      </c>
      <c r="K17" s="81">
        <f>IF(ISNUMBER('Tabulka č. 1'!K17-'KN 2017'!K17),ROUND('Tabulka č. 1'!K17-'KN 2017'!K17,2),"")</f>
        <v>0</v>
      </c>
      <c r="L17" s="81">
        <f>IF(ISNUMBER('Tabulka č. 1'!L17-'KN 2017'!L17),ROUND('Tabulka č. 1'!L17-'KN 2017'!L17,2),"")</f>
        <v>0</v>
      </c>
      <c r="M17" s="81">
        <f>IF(ISNUMBER('Tabulka č. 1'!M17-'KN 2017'!M17),ROUND('Tabulka č. 1'!M17-'KN 2017'!M17,2),"")</f>
        <v>0</v>
      </c>
      <c r="N17" s="81">
        <f>IF(ISNUMBER('Tabulka č. 1'!N17-'KN 2017'!N17),ROUND('Tabulka č. 1'!N17-'KN 2017'!N17,2),"")</f>
        <v>0</v>
      </c>
      <c r="O17" s="83">
        <f>IF(ISNUMBER('Tabulka č. 1'!O17-'KN 2017'!O17),ROUND('Tabulka č. 1'!O17-'KN 2017'!O17,2),"")</f>
        <v>0</v>
      </c>
      <c r="P17" s="46">
        <f t="shared" si="1"/>
        <v>-1.0433333333333332</v>
      </c>
    </row>
    <row r="18" spans="1:16" s="38" customFormat="1" ht="15.75" thickBot="1" x14ac:dyDescent="0.3">
      <c r="A18" s="42" t="s">
        <v>28</v>
      </c>
      <c r="B18" s="87">
        <f>IF(ISNUMBER('Tabulka č. 1'!B18-'KN 2017'!B18),ROUND('Tabulka č. 1'!B18-'KN 2017'!B18,0),"")</f>
        <v>3480</v>
      </c>
      <c r="C18" s="87">
        <f>IF(ISNUMBER('Tabulka č. 1'!C18-'KN 2017'!C18),ROUND('Tabulka č. 1'!C18-'KN 2017'!C18,0),"")</f>
        <v>3591</v>
      </c>
      <c r="D18" s="87">
        <f>IF(ISNUMBER('Tabulka č. 1'!D18-'KN 2017'!D18),ROUND('Tabulka č. 1'!D18-'KN 2017'!D18,0),"")</f>
        <v>2902</v>
      </c>
      <c r="E18" s="87">
        <f>IF(ISNUMBER('Tabulka č. 1'!E18-'KN 2017'!E18),ROUND('Tabulka č. 1'!E18-'KN 2017'!E18,0),"")</f>
        <v>3327</v>
      </c>
      <c r="F18" s="87" t="str">
        <f>IF(ISNUMBER('Tabulka č. 1'!F18-'KN 2017'!F18),ROUND('Tabulka č. 1'!F18-'KN 2017'!F18,0),"")</f>
        <v/>
      </c>
      <c r="G18" s="87">
        <f>IF(ISNUMBER('Tabulka č. 1'!G18-'KN 2017'!G18),ROUND('Tabulka č. 1'!G18-'KN 2017'!G18,0),"")</f>
        <v>1900</v>
      </c>
      <c r="H18" s="87" t="str">
        <f>IF(ISNUMBER('Tabulka č. 1'!H18-'KN 2017'!H18),ROUND('Tabulka č. 1'!H18-'KN 2017'!H18,0),"")</f>
        <v/>
      </c>
      <c r="I18" s="87">
        <f>IF(ISNUMBER('Tabulka č. 1'!I18-'KN 2017'!I18),ROUND('Tabulka č. 1'!I18-'KN 2017'!I18,0),"")</f>
        <v>2751</v>
      </c>
      <c r="J18" s="87">
        <f>IF(ISNUMBER('Tabulka č. 1'!J18-'KN 2017'!J18),ROUND('Tabulka č. 1'!J18-'KN 2017'!J18,0),"")</f>
        <v>2786</v>
      </c>
      <c r="K18" s="87">
        <f>IF(ISNUMBER('Tabulka č. 1'!K18-'KN 2017'!K18),ROUND('Tabulka č. 1'!K18-'KN 2017'!K18,0),"")</f>
        <v>2850</v>
      </c>
      <c r="L18" s="88">
        <f>IF(ISNUMBER('Tabulka č. 1'!L18-'KN 2017'!L18),ROUND('Tabulka č. 1'!L18-'KN 2017'!L18,0),"")</f>
        <v>3269</v>
      </c>
      <c r="M18" s="87">
        <f>IF(ISNUMBER('Tabulka č. 1'!M18-'KN 2017'!M18),ROUND('Tabulka č. 1'!M18-'KN 2017'!M18,0),"")</f>
        <v>2761</v>
      </c>
      <c r="N18" s="87">
        <f>IF(ISNUMBER('Tabulka č. 1'!N18-'KN 2017'!N18),ROUND('Tabulka č. 1'!N18-'KN 2017'!N18,0),"")</f>
        <v>2173</v>
      </c>
      <c r="O18" s="89">
        <f>IF(ISNUMBER('Tabulka č. 1'!O18-'KN 2017'!O18),ROUND('Tabulka č. 1'!O18-'KN 2017'!O18,0),"")</f>
        <v>2940</v>
      </c>
      <c r="P18" s="48">
        <f t="shared" si="1"/>
        <v>2894.1666666666665</v>
      </c>
    </row>
    <row r="19" spans="1:16" s="39" customFormat="1" ht="19.5" thickBot="1" x14ac:dyDescent="0.35">
      <c r="A19" s="99" t="str">
        <f>'KN 2018'!A8</f>
        <v>65-41-L/51 Gastronomie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6" s="38" customFormat="1" x14ac:dyDescent="0.25">
      <c r="A20" s="49" t="s">
        <v>37</v>
      </c>
      <c r="B20" s="77">
        <f>IF(ISNUMBER('Tabulka č. 1'!B20-'KN 2017'!B20),ROUND('Tabulka č. 1'!B20-'KN 2017'!B20,0),"")</f>
        <v>4363</v>
      </c>
      <c r="C20" s="77">
        <f>IF(ISNUMBER('Tabulka č. 1'!C20-'KN 2017'!C20),ROUND('Tabulka č. 1'!C20-'KN 2017'!C20,0),"")</f>
        <v>4190</v>
      </c>
      <c r="D20" s="77">
        <f>IF(ISNUMBER('Tabulka č. 1'!D20-'KN 2017'!D20),ROUND('Tabulka č. 1'!D20-'KN 2017'!D20,0),"")</f>
        <v>5181</v>
      </c>
      <c r="E20" s="77">
        <f>IF(ISNUMBER('Tabulka č. 1'!E20-'KN 2017'!E20),ROUND('Tabulka č. 1'!E20-'KN 2017'!E20,0),"")</f>
        <v>4217</v>
      </c>
      <c r="F20" s="77">
        <f>IF(ISNUMBER('Tabulka č. 1'!F20-'KN 2017'!F20),ROUND('Tabulka č. 1'!F20-'KN 2017'!F20,0),"")</f>
        <v>-1895</v>
      </c>
      <c r="G20" s="77">
        <f>IF(ISNUMBER('Tabulka č. 1'!G20-'KN 2017'!G20),ROUND('Tabulka č. 1'!G20-'KN 2017'!G20,0),"")</f>
        <v>3623</v>
      </c>
      <c r="H20" s="77">
        <f>IF(ISNUMBER('Tabulka č. 1'!H20-'KN 2017'!H20),ROUND('Tabulka č. 1'!H20-'KN 2017'!H20,0),"")</f>
        <v>3874</v>
      </c>
      <c r="I20" s="77">
        <f>IF(ISNUMBER('Tabulka č. 1'!I20-'KN 2017'!I20),ROUND('Tabulka č. 1'!I20-'KN 2017'!I20,0),"")</f>
        <v>10995</v>
      </c>
      <c r="J20" s="77" t="str">
        <f>IF(ISNUMBER('Tabulka č. 1'!J20-'KN 2017'!J20),ROUND('Tabulka č. 1'!J20-'KN 2017'!J20,0),"")</f>
        <v/>
      </c>
      <c r="K20" s="77">
        <f>IF(ISNUMBER('Tabulka č. 1'!K20-'KN 2017'!K20),ROUND('Tabulka č. 1'!K20-'KN 2017'!K20,0),"")</f>
        <v>4740</v>
      </c>
      <c r="L20" s="77" t="str">
        <f>IF(ISNUMBER('Tabulka č. 1'!L20-'KN 2017'!L20),ROUND('Tabulka č. 1'!L20-'KN 2017'!L20,0),"")</f>
        <v/>
      </c>
      <c r="M20" s="77">
        <f>IF(ISNUMBER('Tabulka č. 1'!M20-'KN 2017'!M20),ROUND('Tabulka č. 1'!M20-'KN 2017'!M20,0),"")</f>
        <v>4610</v>
      </c>
      <c r="N20" s="77">
        <f>IF(ISNUMBER('Tabulka č. 1'!N20-'KN 2017'!N20),ROUND('Tabulka č. 1'!N20-'KN 2017'!N20,0),"")</f>
        <v>3044</v>
      </c>
      <c r="O20" s="78">
        <f>IF(ISNUMBER('Tabulka č. 1'!O20-'KN 2017'!O20),ROUND('Tabulka č. 1'!O20-'KN 2017'!O20,0),"")</f>
        <v>4297</v>
      </c>
      <c r="P20" s="44">
        <f>IF(ISNUMBER(AVERAGE(B20:O20)),AVERAGE(B20:O20),"")</f>
        <v>4269.916666666667</v>
      </c>
    </row>
    <row r="21" spans="1:16" s="38" customFormat="1" x14ac:dyDescent="0.25">
      <c r="A21" s="40" t="s">
        <v>38</v>
      </c>
      <c r="B21" s="79">
        <f>IF(ISNUMBER('Tabulka č. 1'!B21-'KN 2017'!B21),ROUND('Tabulka č. 1'!B21-'KN 2017'!B21,0),"")</f>
        <v>0</v>
      </c>
      <c r="C21" s="79">
        <f>IF(ISNUMBER('Tabulka č. 1'!C21-'KN 2017'!C21),ROUND('Tabulka č. 1'!C21-'KN 2017'!C21,0),"")</f>
        <v>-6</v>
      </c>
      <c r="D21" s="79">
        <f>IF(ISNUMBER('Tabulka č. 1'!D21-'KN 2017'!D21),ROUND('Tabulka č. 1'!D21-'KN 2017'!D21,0),"")</f>
        <v>0</v>
      </c>
      <c r="E21" s="79">
        <f>IF(ISNUMBER('Tabulka č. 1'!E21-'KN 2017'!E21),ROUND('Tabulka č. 1'!E21-'KN 2017'!E21,0),"")</f>
        <v>0</v>
      </c>
      <c r="F21" s="79">
        <f>IF(ISNUMBER('Tabulka č. 1'!F21-'KN 2017'!F21),ROUND('Tabulka č. 1'!F21-'KN 2017'!F21,0),"")</f>
        <v>0</v>
      </c>
      <c r="G21" s="79">
        <f>IF(ISNUMBER('Tabulka č. 1'!G21-'KN 2017'!G21),ROUND('Tabulka č. 1'!G21-'KN 2017'!G21,0),"")</f>
        <v>-35</v>
      </c>
      <c r="H21" s="79">
        <f>IF(ISNUMBER('Tabulka č. 1'!H21-'KN 2017'!H21),ROUND('Tabulka č. 1'!H21-'KN 2017'!H21,0),"")</f>
        <v>0</v>
      </c>
      <c r="I21" s="79">
        <f>IF(ISNUMBER('Tabulka č. 1'!I21-'KN 2017'!I21),ROUND('Tabulka č. 1'!I21-'KN 2017'!I21,0),"")</f>
        <v>-173</v>
      </c>
      <c r="J21" s="79" t="str">
        <f>IF(ISNUMBER('Tabulka č. 1'!J21-'KN 2017'!J21),ROUND('Tabulka č. 1'!J21-'KN 2017'!J21,0),"")</f>
        <v/>
      </c>
      <c r="K21" s="79">
        <f>IF(ISNUMBER('Tabulka č. 1'!K21-'KN 2017'!K21),ROUND('Tabulka č. 1'!K21-'KN 2017'!K21,0),"")</f>
        <v>-13</v>
      </c>
      <c r="L21" s="79" t="str">
        <f>IF(ISNUMBER('Tabulka č. 1'!L21-'KN 2017'!L21),ROUND('Tabulka č. 1'!L21-'KN 2017'!L21,0),"")</f>
        <v/>
      </c>
      <c r="M21" s="79">
        <f>IF(ISNUMBER('Tabulka č. 1'!M21-'KN 2017'!M21),ROUND('Tabulka č. 1'!M21-'KN 2017'!M21,0),"")</f>
        <v>-2</v>
      </c>
      <c r="N21" s="79">
        <f>IF(ISNUMBER('Tabulka č. 1'!N21-'KN 2017'!N21),ROUND('Tabulka č. 1'!N21-'KN 2017'!N21,0),"")</f>
        <v>0</v>
      </c>
      <c r="O21" s="80">
        <f>IF(ISNUMBER('Tabulka č. 1'!O21-'KN 2017'!O21),ROUND('Tabulka č. 1'!O21-'KN 2017'!O21,0),"")</f>
        <v>-30</v>
      </c>
      <c r="P21" s="45">
        <f t="shared" ref="P21:P25" si="2">IF(ISNUMBER(AVERAGE(B21:O21)),AVERAGE(B21:O21),"")</f>
        <v>-21.583333333333332</v>
      </c>
    </row>
    <row r="22" spans="1:16" x14ac:dyDescent="0.25">
      <c r="A22" s="41" t="s">
        <v>25</v>
      </c>
      <c r="B22" s="81">
        <f>IF(ISNUMBER('Tabulka č. 1'!B22-'KN 2017'!B22),ROUND('Tabulka č. 1'!B22-'KN 2017'!B22,2),"")</f>
        <v>0</v>
      </c>
      <c r="C22" s="81">
        <f>IF(ISNUMBER('Tabulka č. 1'!C22-'KN 2017'!C22),ROUND('Tabulka č. 1'!C22-'KN 2017'!C22,2),"")</f>
        <v>0.6</v>
      </c>
      <c r="D22" s="81">
        <f>IF(ISNUMBER('Tabulka č. 1'!D22-'KN 2017'!D22),ROUND('Tabulka č. 1'!D22-'KN 2017'!D22,2),"")</f>
        <v>0</v>
      </c>
      <c r="E22" s="81">
        <f>IF(ISNUMBER('Tabulka č. 1'!E22-'KN 2017'!E22),ROUND('Tabulka č. 1'!E22-'KN 2017'!E22,2),"")</f>
        <v>0</v>
      </c>
      <c r="F22" s="81">
        <f>IF(ISNUMBER('Tabulka č. 1'!F22-'KN 2017'!F22),ROUND('Tabulka č. 1'!F22-'KN 2017'!F22,2),"")</f>
        <v>1.19</v>
      </c>
      <c r="G22" s="82">
        <f>IF(ISNUMBER('Tabulka č. 1'!G22-'KN 2017'!G22),ROUND('Tabulka č. 1'!G22-'KN 2017'!G22,2),"")</f>
        <v>0</v>
      </c>
      <c r="H22" s="81">
        <f>IF(ISNUMBER('Tabulka č. 1'!H22-'KN 2017'!H22),ROUND('Tabulka č. 1'!H22-'KN 2017'!H22,2),"")</f>
        <v>0.05</v>
      </c>
      <c r="I22" s="81">
        <f>IF(ISNUMBER('Tabulka č. 1'!I22-'KN 2017'!I22),ROUND('Tabulka č. 1'!I22-'KN 2017'!I22,2),"")</f>
        <v>-3.77</v>
      </c>
      <c r="J22" s="81" t="str">
        <f>IF(ISNUMBER('Tabulka č. 1'!J22-'KN 2017'!J22),ROUND('Tabulka č. 1'!J22-'KN 2017'!J22,2),"")</f>
        <v/>
      </c>
      <c r="K22" s="81">
        <f>IF(ISNUMBER('Tabulka č. 1'!K22-'KN 2017'!K22),ROUND('Tabulka č. 1'!K22-'KN 2017'!K22,2),"")</f>
        <v>0</v>
      </c>
      <c r="L22" s="81" t="str">
        <f>IF(ISNUMBER('Tabulka č. 1'!L22-'KN 2017'!L22),ROUND('Tabulka č. 1'!L22-'KN 2017'!L22,2),"")</f>
        <v/>
      </c>
      <c r="M22" s="81">
        <f>IF(ISNUMBER('Tabulka č. 1'!M22-'KN 2017'!M22),ROUND('Tabulka č. 1'!M22-'KN 2017'!M22,2),"")</f>
        <v>0</v>
      </c>
      <c r="N22" s="81">
        <f>IF(ISNUMBER('Tabulka č. 1'!N22-'KN 2017'!N22),ROUND('Tabulka č. 1'!N22-'KN 2017'!N22,2),"")</f>
        <v>0.5</v>
      </c>
      <c r="O22" s="83">
        <f>IF(ISNUMBER('Tabulka č. 1'!O22-'KN 2017'!O22),ROUND('Tabulka č. 1'!O22-'KN 2017'!O22,2),"")</f>
        <v>0</v>
      </c>
      <c r="P22" s="46">
        <f t="shared" si="2"/>
        <v>-0.11916666666666666</v>
      </c>
    </row>
    <row r="23" spans="1:16" s="38" customFormat="1" x14ac:dyDescent="0.25">
      <c r="A23" s="40" t="s">
        <v>26</v>
      </c>
      <c r="B23" s="84">
        <f>IF(ISNUMBER('Tabulka č. 1'!B23-'KN 2017'!B23),ROUND('Tabulka č. 1'!B23-'KN 2017'!B23,0),"")</f>
        <v>3480</v>
      </c>
      <c r="C23" s="84">
        <f>IF(ISNUMBER('Tabulka č. 1'!C23-'KN 2017'!C23),ROUND('Tabulka č. 1'!C23-'KN 2017'!C23,0),"")</f>
        <v>5070</v>
      </c>
      <c r="D23" s="84">
        <f>IF(ISNUMBER('Tabulka č. 1'!D23-'KN 2017'!D23),ROUND('Tabulka č. 1'!D23-'KN 2017'!D23,0),"")</f>
        <v>3941</v>
      </c>
      <c r="E23" s="84">
        <f>IF(ISNUMBER('Tabulka č. 1'!E23-'KN 2017'!E23),ROUND('Tabulka č. 1'!E23-'KN 2017'!E23,0),"")</f>
        <v>3257</v>
      </c>
      <c r="F23" s="84">
        <f>IF(ISNUMBER('Tabulka č. 1'!F23-'KN 2017'!F23),ROUND('Tabulka č. 1'!F23-'KN 2017'!F23,0),"")</f>
        <v>3100</v>
      </c>
      <c r="G23" s="84">
        <f>IF(ISNUMBER('Tabulka č. 1'!G23-'KN 2017'!G23),ROUND('Tabulka č. 1'!G23-'KN 2017'!G23,0),"")</f>
        <v>2597</v>
      </c>
      <c r="H23" s="84">
        <f>IF(ISNUMBER('Tabulka č. 1'!H23-'KN 2017'!H23),ROUND('Tabulka č. 1'!H23-'KN 2017'!H23,0),"")</f>
        <v>2650</v>
      </c>
      <c r="I23" s="84">
        <f>IF(ISNUMBER('Tabulka č. 1'!I23-'KN 2017'!I23),ROUND('Tabulka č. 1'!I23-'KN 2017'!I23,0),"")</f>
        <v>3567</v>
      </c>
      <c r="J23" s="84" t="str">
        <f>IF(ISNUMBER('Tabulka č. 1'!J23-'KN 2017'!J23),ROUND('Tabulka č. 1'!J23-'KN 2017'!J23,0),"")</f>
        <v/>
      </c>
      <c r="K23" s="84">
        <f>IF(ISNUMBER('Tabulka č. 1'!K23-'KN 2017'!K23),ROUND('Tabulka č. 1'!K23-'KN 2017'!K23,0),"")</f>
        <v>3840</v>
      </c>
      <c r="L23" s="85" t="str">
        <f>IF(ISNUMBER('Tabulka č. 1'!L23-'KN 2017'!L23),ROUND('Tabulka č. 1'!L23-'KN 2017'!L23,0),"")</f>
        <v/>
      </c>
      <c r="M23" s="84">
        <f>IF(ISNUMBER('Tabulka č. 1'!M23-'KN 2017'!M23),ROUND('Tabulka č. 1'!M23-'KN 2017'!M23,0),"")</f>
        <v>3770</v>
      </c>
      <c r="N23" s="84">
        <f>IF(ISNUMBER('Tabulka č. 1'!N23-'KN 2017'!N23),ROUND('Tabulka č. 1'!N23-'KN 2017'!N23,0),"")</f>
        <v>3759</v>
      </c>
      <c r="O23" s="86">
        <f>IF(ISNUMBER('Tabulka č. 1'!O23-'KN 2017'!O23),ROUND('Tabulka č. 1'!O23-'KN 2017'!O23,0),"")</f>
        <v>3450</v>
      </c>
      <c r="P23" s="47">
        <f t="shared" si="2"/>
        <v>3540.0833333333335</v>
      </c>
    </row>
    <row r="24" spans="1:16" x14ac:dyDescent="0.25">
      <c r="A24" s="41" t="s">
        <v>27</v>
      </c>
      <c r="B24" s="81">
        <f>IF(ISNUMBER('Tabulka č. 1'!B24-'KN 2017'!B24),ROUND('Tabulka č. 1'!B24-'KN 2017'!B24,2),"")</f>
        <v>0</v>
      </c>
      <c r="C24" s="81">
        <f>IF(ISNUMBER('Tabulka č. 1'!C24-'KN 2017'!C24),ROUND('Tabulka č. 1'!C24-'KN 2017'!C24,2),"")</f>
        <v>1.55</v>
      </c>
      <c r="D24" s="81">
        <f>IF(ISNUMBER('Tabulka č. 1'!D24-'KN 2017'!D24),ROUND('Tabulka č. 1'!D24-'KN 2017'!D24,2),"")</f>
        <v>0</v>
      </c>
      <c r="E24" s="81">
        <f>IF(ISNUMBER('Tabulka č. 1'!E24-'KN 2017'!E24),ROUND('Tabulka č. 1'!E24-'KN 2017'!E24,2),"")</f>
        <v>0</v>
      </c>
      <c r="F24" s="81">
        <f>IF(ISNUMBER('Tabulka č. 1'!F24-'KN 2017'!F24),ROUND('Tabulka č. 1'!F24-'KN 2017'!F24,2),"")</f>
        <v>5</v>
      </c>
      <c r="G24" s="82">
        <f>IF(ISNUMBER('Tabulka č. 1'!G24-'KN 2017'!G24),ROUND('Tabulka č. 1'!G24-'KN 2017'!G24,2),"")</f>
        <v>0</v>
      </c>
      <c r="H24" s="81">
        <f>IF(ISNUMBER('Tabulka č. 1'!H24-'KN 2017'!H24),ROUND('Tabulka č. 1'!H24-'KN 2017'!H24,2),"")</f>
        <v>0</v>
      </c>
      <c r="I24" s="81">
        <f>IF(ISNUMBER('Tabulka č. 1'!I24-'KN 2017'!I24),ROUND('Tabulka č. 1'!I24-'KN 2017'!I24,2),"")</f>
        <v>-14.07</v>
      </c>
      <c r="J24" s="81" t="str">
        <f>IF(ISNUMBER('Tabulka č. 1'!J24-'KN 2017'!J24),ROUND('Tabulka č. 1'!J24-'KN 2017'!J24,2),"")</f>
        <v/>
      </c>
      <c r="K24" s="81">
        <f>IF(ISNUMBER('Tabulka č. 1'!K24-'KN 2017'!K24),ROUND('Tabulka č. 1'!K24-'KN 2017'!K24,2),"")</f>
        <v>0</v>
      </c>
      <c r="L24" s="81" t="str">
        <f>IF(ISNUMBER('Tabulka č. 1'!L24-'KN 2017'!L24),ROUND('Tabulka č. 1'!L24-'KN 2017'!L24,2),"")</f>
        <v/>
      </c>
      <c r="M24" s="81">
        <f>IF(ISNUMBER('Tabulka č. 1'!M24-'KN 2017'!M24),ROUND('Tabulka č. 1'!M24-'KN 2017'!M24,2),"")</f>
        <v>0</v>
      </c>
      <c r="N24" s="81">
        <f>IF(ISNUMBER('Tabulka č. 1'!N24-'KN 2017'!N24),ROUND('Tabulka č. 1'!N24-'KN 2017'!N24,2),"")</f>
        <v>0</v>
      </c>
      <c r="O24" s="83">
        <f>IF(ISNUMBER('Tabulka č. 1'!O24-'KN 2017'!O24),ROUND('Tabulka č. 1'!O24-'KN 2017'!O24,2),"")</f>
        <v>0</v>
      </c>
      <c r="P24" s="46">
        <f t="shared" si="2"/>
        <v>-0.62666666666666671</v>
      </c>
    </row>
    <row r="25" spans="1:16" s="38" customFormat="1" ht="15.75" thickBot="1" x14ac:dyDescent="0.3">
      <c r="A25" s="42" t="s">
        <v>28</v>
      </c>
      <c r="B25" s="87">
        <f>IF(ISNUMBER('Tabulka č. 1'!B25-'KN 2017'!B25),ROUND('Tabulka č. 1'!B25-'KN 2017'!B25,0),"")</f>
        <v>3480</v>
      </c>
      <c r="C25" s="87">
        <f>IF(ISNUMBER('Tabulka č. 1'!C25-'KN 2017'!C25),ROUND('Tabulka č. 1'!C25-'KN 2017'!C25,0),"")</f>
        <v>3591</v>
      </c>
      <c r="D25" s="87">
        <f>IF(ISNUMBER('Tabulka č. 1'!D25-'KN 2017'!D25),ROUND('Tabulka č. 1'!D25-'KN 2017'!D25,0),"")</f>
        <v>2902</v>
      </c>
      <c r="E25" s="87">
        <f>IF(ISNUMBER('Tabulka č. 1'!E25-'KN 2017'!E25),ROUND('Tabulka č. 1'!E25-'KN 2017'!E25,0),"")</f>
        <v>3327</v>
      </c>
      <c r="F25" s="87">
        <f>IF(ISNUMBER('Tabulka č. 1'!F25-'KN 2017'!F25),ROUND('Tabulka č. 1'!F25-'KN 2017'!F25,0),"")</f>
        <v>2500</v>
      </c>
      <c r="G25" s="87">
        <f>IF(ISNUMBER('Tabulka č. 1'!G25-'KN 2017'!G25),ROUND('Tabulka č. 1'!G25-'KN 2017'!G25,0),"")</f>
        <v>1900</v>
      </c>
      <c r="H25" s="87">
        <f>IF(ISNUMBER('Tabulka č. 1'!H25-'KN 2017'!H25),ROUND('Tabulka č. 1'!H25-'KN 2017'!H25,0),"")</f>
        <v>1830</v>
      </c>
      <c r="I25" s="87">
        <f>IF(ISNUMBER('Tabulka č. 1'!I25-'KN 2017'!I25),ROUND('Tabulka č. 1'!I25-'KN 2017'!I25,0),"")</f>
        <v>2751</v>
      </c>
      <c r="J25" s="87" t="str">
        <f>IF(ISNUMBER('Tabulka č. 1'!J25-'KN 2017'!J25),ROUND('Tabulka č. 1'!J25-'KN 2017'!J25,0),"")</f>
        <v/>
      </c>
      <c r="K25" s="87">
        <f>IF(ISNUMBER('Tabulka č. 1'!K25-'KN 2017'!K25),ROUND('Tabulka č. 1'!K25-'KN 2017'!K25,0),"")</f>
        <v>2850</v>
      </c>
      <c r="L25" s="88" t="str">
        <f>IF(ISNUMBER('Tabulka č. 1'!L25-'KN 2017'!L25),ROUND('Tabulka č. 1'!L25-'KN 2017'!L25,0),"")</f>
        <v/>
      </c>
      <c r="M25" s="87">
        <f>IF(ISNUMBER('Tabulka č. 1'!M25-'KN 2017'!M25),ROUND('Tabulka č. 1'!M25-'KN 2017'!M25,0),"")</f>
        <v>2761</v>
      </c>
      <c r="N25" s="87">
        <f>IF(ISNUMBER('Tabulka č. 1'!N25-'KN 2017'!N25),ROUND('Tabulka č. 1'!N25-'KN 2017'!N25,0),"")</f>
        <v>2173</v>
      </c>
      <c r="O25" s="89">
        <f>IF(ISNUMBER('Tabulka č. 1'!O25-'KN 2017'!O25),ROUND('Tabulka č. 1'!O25-'KN 2017'!O25,0),"")</f>
        <v>2940</v>
      </c>
      <c r="P25" s="48">
        <f t="shared" si="2"/>
        <v>2750.4166666666665</v>
      </c>
    </row>
    <row r="26" spans="1:16" s="39" customFormat="1" ht="19.5" thickBot="1" x14ac:dyDescent="0.35">
      <c r="A26" s="99" t="str">
        <f>'KN 2018'!A9</f>
        <v>26-41-L/52 Provozní elektrotechnika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  <row r="27" spans="1:16" s="38" customFormat="1" x14ac:dyDescent="0.25">
      <c r="A27" s="49" t="s">
        <v>37</v>
      </c>
      <c r="B27" s="77">
        <f>IF(ISNUMBER('Tabulka č. 1'!B27-'KN 2017'!B27),ROUND('Tabulka č. 1'!B27-'KN 2017'!B27,0),"")</f>
        <v>4786</v>
      </c>
      <c r="C27" s="77">
        <f>IF(ISNUMBER('Tabulka č. 1'!C27-'KN 2017'!C27),ROUND('Tabulka č. 1'!C27-'KN 2017'!C27,0),"")</f>
        <v>4144</v>
      </c>
      <c r="D27" s="77">
        <f>IF(ISNUMBER('Tabulka č. 1'!D27-'KN 2017'!D27),ROUND('Tabulka č. 1'!D27-'KN 2017'!D27,0),"")</f>
        <v>4718</v>
      </c>
      <c r="E27" s="77">
        <f>IF(ISNUMBER('Tabulka č. 1'!E27-'KN 2017'!E27),ROUND('Tabulka č. 1'!E27-'KN 2017'!E27,0),"")</f>
        <v>11105</v>
      </c>
      <c r="F27" s="77" t="str">
        <f>IF(ISNUMBER('Tabulka č. 1'!F27-'KN 2017'!F27),ROUND('Tabulka č. 1'!F27-'KN 2017'!F27,0),"")</f>
        <v/>
      </c>
      <c r="G27" s="77">
        <f>IF(ISNUMBER('Tabulka č. 1'!G27-'KN 2017'!G27),ROUND('Tabulka č. 1'!G27-'KN 2017'!G27,0),"")</f>
        <v>3508</v>
      </c>
      <c r="H27" s="77" t="str">
        <f>IF(ISNUMBER('Tabulka č. 1'!H27-'KN 2017'!H27),ROUND('Tabulka č. 1'!H27-'KN 2017'!H27,0),"")</f>
        <v/>
      </c>
      <c r="I27" s="77">
        <f>IF(ISNUMBER('Tabulka č. 1'!I27-'KN 2017'!I27),ROUND('Tabulka č. 1'!I27-'KN 2017'!I27,0),"")</f>
        <v>7481</v>
      </c>
      <c r="J27" s="77">
        <f>IF(ISNUMBER('Tabulka č. 1'!J27-'KN 2017'!J27),ROUND('Tabulka č. 1'!J27-'KN 2017'!J27,0),"")</f>
        <v>4262</v>
      </c>
      <c r="K27" s="77">
        <f>IF(ISNUMBER('Tabulka č. 1'!K27-'KN 2017'!K27),ROUND('Tabulka č. 1'!K27-'KN 2017'!K27,0),"")</f>
        <v>4575</v>
      </c>
      <c r="L27" s="77">
        <f>IF(ISNUMBER('Tabulka č. 1'!L27-'KN 2017'!L27),ROUND('Tabulka č. 1'!L27-'KN 2017'!L27,0),"")</f>
        <v>6084</v>
      </c>
      <c r="M27" s="77" t="str">
        <f>IF(ISNUMBER('Tabulka č. 1'!M27-'KN 2017'!M27),ROUND('Tabulka č. 1'!M27-'KN 2017'!M27,0),"")</f>
        <v/>
      </c>
      <c r="N27" s="77">
        <f>IF(ISNUMBER('Tabulka č. 1'!N27-'KN 2017'!N27),ROUND('Tabulka č. 1'!N27-'KN 2017'!N27,0),"")</f>
        <v>1919</v>
      </c>
      <c r="O27" s="78">
        <f>IF(ISNUMBER('Tabulka č. 1'!O27-'KN 2017'!O27),ROUND('Tabulka č. 1'!O27-'KN 2017'!O27,0),"")</f>
        <v>4127</v>
      </c>
      <c r="P27" s="44">
        <f>IF(ISNUMBER(AVERAGE(B27:O27)),AVERAGE(B27:O27),"")</f>
        <v>5155.363636363636</v>
      </c>
    </row>
    <row r="28" spans="1:16" s="38" customFormat="1" x14ac:dyDescent="0.25">
      <c r="A28" s="40" t="s">
        <v>38</v>
      </c>
      <c r="B28" s="79">
        <f>IF(ISNUMBER('Tabulka č. 1'!B28-'KN 2017'!B28),ROUND('Tabulka č. 1'!B28-'KN 2017'!B28,0),"")</f>
        <v>0</v>
      </c>
      <c r="C28" s="79">
        <f>IF(ISNUMBER('Tabulka č. 1'!C28-'KN 2017'!C28),ROUND('Tabulka č. 1'!C28-'KN 2017'!C28,0),"")</f>
        <v>-6</v>
      </c>
      <c r="D28" s="79">
        <f>IF(ISNUMBER('Tabulka č. 1'!D28-'KN 2017'!D28),ROUND('Tabulka č. 1'!D28-'KN 2017'!D28,0),"")</f>
        <v>0</v>
      </c>
      <c r="E28" s="79">
        <f>IF(ISNUMBER('Tabulka č. 1'!E28-'KN 2017'!E28),ROUND('Tabulka č. 1'!E28-'KN 2017'!E28,0),"")</f>
        <v>0</v>
      </c>
      <c r="F28" s="79" t="str">
        <f>IF(ISNUMBER('Tabulka č. 1'!F28-'KN 2017'!F28),ROUND('Tabulka č. 1'!F28-'KN 2017'!F28,0),"")</f>
        <v/>
      </c>
      <c r="G28" s="79">
        <f>IF(ISNUMBER('Tabulka č. 1'!G28-'KN 2017'!G28),ROUND('Tabulka č. 1'!G28-'KN 2017'!G28,0),"")</f>
        <v>-35</v>
      </c>
      <c r="H28" s="79" t="str">
        <f>IF(ISNUMBER('Tabulka č. 1'!H28-'KN 2017'!H28),ROUND('Tabulka č. 1'!H28-'KN 2017'!H28,0),"")</f>
        <v/>
      </c>
      <c r="I28" s="79">
        <f>IF(ISNUMBER('Tabulka č. 1'!I28-'KN 2017'!I28),ROUND('Tabulka č. 1'!I28-'KN 2017'!I28,0),"")</f>
        <v>-187</v>
      </c>
      <c r="J28" s="79">
        <f>IF(ISNUMBER('Tabulka č. 1'!J28-'KN 2017'!J28),ROUND('Tabulka č. 1'!J28-'KN 2017'!J28,0),"")</f>
        <v>-20</v>
      </c>
      <c r="K28" s="79">
        <f>IF(ISNUMBER('Tabulka č. 1'!K28-'KN 2017'!K28),ROUND('Tabulka č. 1'!K28-'KN 2017'!K28,0),"")</f>
        <v>-12</v>
      </c>
      <c r="L28" s="79">
        <f>IF(ISNUMBER('Tabulka č. 1'!L28-'KN 2017'!L28),ROUND('Tabulka č. 1'!L28-'KN 2017'!L28,0),"")</f>
        <v>0</v>
      </c>
      <c r="M28" s="79" t="str">
        <f>IF(ISNUMBER('Tabulka č. 1'!M28-'KN 2017'!M28),ROUND('Tabulka č. 1'!M28-'KN 2017'!M28,0),"")</f>
        <v/>
      </c>
      <c r="N28" s="79">
        <f>IF(ISNUMBER('Tabulka č. 1'!N28-'KN 2017'!N28),ROUND('Tabulka č. 1'!N28-'KN 2017'!N28,0),"")</f>
        <v>0</v>
      </c>
      <c r="O28" s="80">
        <f>IF(ISNUMBER('Tabulka č. 1'!O28-'KN 2017'!O28),ROUND('Tabulka č. 1'!O28-'KN 2017'!O28,0),"")</f>
        <v>-30</v>
      </c>
      <c r="P28" s="45">
        <f t="shared" ref="P28:P32" si="3">IF(ISNUMBER(AVERAGE(B28:O28)),AVERAGE(B28:O28),"")</f>
        <v>-26.363636363636363</v>
      </c>
    </row>
    <row r="29" spans="1:16" x14ac:dyDescent="0.25">
      <c r="A29" s="41" t="s">
        <v>25</v>
      </c>
      <c r="B29" s="81">
        <f>IF(ISNUMBER('Tabulka č. 1'!B29-'KN 2017'!B29),ROUND('Tabulka č. 1'!B29-'KN 2017'!B29,2),"")</f>
        <v>0</v>
      </c>
      <c r="C29" s="81">
        <f>IF(ISNUMBER('Tabulka č. 1'!C29-'KN 2017'!C29),ROUND('Tabulka č. 1'!C29-'KN 2017'!C29,2),"")</f>
        <v>0.61</v>
      </c>
      <c r="D29" s="81">
        <f>IF(ISNUMBER('Tabulka č. 1'!D29-'KN 2017'!D29),ROUND('Tabulka č. 1'!D29-'KN 2017'!D29,2),"")</f>
        <v>0</v>
      </c>
      <c r="E29" s="81">
        <f>IF(ISNUMBER('Tabulka č. 1'!E29-'KN 2017'!E29),ROUND('Tabulka č. 1'!E29-'KN 2017'!E29,2),"")</f>
        <v>-1.66</v>
      </c>
      <c r="F29" s="81" t="str">
        <f>IF(ISNUMBER('Tabulka č. 1'!F29-'KN 2017'!F29),ROUND('Tabulka č. 1'!F29-'KN 2017'!F29,2),"")</f>
        <v/>
      </c>
      <c r="G29" s="82">
        <f>IF(ISNUMBER('Tabulka č. 1'!G29-'KN 2017'!G29),ROUND('Tabulka č. 1'!G29-'KN 2017'!G29,2),"")</f>
        <v>0</v>
      </c>
      <c r="H29" s="81" t="str">
        <f>IF(ISNUMBER('Tabulka č. 1'!H29-'KN 2017'!H29),ROUND('Tabulka č. 1'!H29-'KN 2017'!H29,2),"")</f>
        <v/>
      </c>
      <c r="I29" s="81">
        <f>IF(ISNUMBER('Tabulka č. 1'!I29-'KN 2017'!I29),ROUND('Tabulka č. 1'!I29-'KN 2017'!I29,2),"")</f>
        <v>-1.39</v>
      </c>
      <c r="J29" s="81">
        <f>IF(ISNUMBER('Tabulka č. 1'!J29-'KN 2017'!J29),ROUND('Tabulka č. 1'!J29-'KN 2017'!J29,2),"")</f>
        <v>0</v>
      </c>
      <c r="K29" s="81">
        <f>IF(ISNUMBER('Tabulka č. 1'!K29-'KN 2017'!K29),ROUND('Tabulka č. 1'!K29-'KN 2017'!K29,2),"")</f>
        <v>0</v>
      </c>
      <c r="L29" s="81">
        <f>IF(ISNUMBER('Tabulka č. 1'!L29-'KN 2017'!L29),ROUND('Tabulka č. 1'!L29-'KN 2017'!L29,2),"")</f>
        <v>-0.15</v>
      </c>
      <c r="M29" s="81" t="str">
        <f>IF(ISNUMBER('Tabulka č. 1'!M29-'KN 2017'!M29),ROUND('Tabulka č. 1'!M29-'KN 2017'!M29,2),"")</f>
        <v/>
      </c>
      <c r="N29" s="81">
        <f>IF(ISNUMBER('Tabulka č. 1'!N29-'KN 2017'!N29),ROUND('Tabulka č. 1'!N29-'KN 2017'!N29,2),"")</f>
        <v>1</v>
      </c>
      <c r="O29" s="83">
        <f>IF(ISNUMBER('Tabulka č. 1'!O29-'KN 2017'!O29),ROUND('Tabulka č. 1'!O29-'KN 2017'!O29,2),"")</f>
        <v>0</v>
      </c>
      <c r="P29" s="46">
        <f t="shared" si="3"/>
        <v>-0.1445454545454545</v>
      </c>
    </row>
    <row r="30" spans="1:16" s="38" customFormat="1" x14ac:dyDescent="0.25">
      <c r="A30" s="40" t="s">
        <v>26</v>
      </c>
      <c r="B30" s="84">
        <f>IF(ISNUMBER('Tabulka č. 1'!B30-'KN 2017'!B30),ROUND('Tabulka č. 1'!B30-'KN 2017'!B30,0),"")</f>
        <v>3480</v>
      </c>
      <c r="C30" s="84">
        <f>IF(ISNUMBER('Tabulka č. 1'!C30-'KN 2017'!C30),ROUND('Tabulka č. 1'!C30-'KN 2017'!C30,0),"")</f>
        <v>5070</v>
      </c>
      <c r="D30" s="84">
        <f>IF(ISNUMBER('Tabulka č. 1'!D30-'KN 2017'!D30),ROUND('Tabulka č. 1'!D30-'KN 2017'!D30,0),"")</f>
        <v>3941</v>
      </c>
      <c r="E30" s="84">
        <f>IF(ISNUMBER('Tabulka č. 1'!E30-'KN 2017'!E30),ROUND('Tabulka č. 1'!E30-'KN 2017'!E30,0),"")</f>
        <v>3257</v>
      </c>
      <c r="F30" s="84" t="str">
        <f>IF(ISNUMBER('Tabulka č. 1'!F30-'KN 2017'!F30),ROUND('Tabulka č. 1'!F30-'KN 2017'!F30,0),"")</f>
        <v/>
      </c>
      <c r="G30" s="84">
        <f>IF(ISNUMBER('Tabulka č. 1'!G30-'KN 2017'!G30),ROUND('Tabulka č. 1'!G30-'KN 2017'!G30,0),"")</f>
        <v>2597</v>
      </c>
      <c r="H30" s="84" t="str">
        <f>IF(ISNUMBER('Tabulka č. 1'!H30-'KN 2017'!H30),ROUND('Tabulka č. 1'!H30-'KN 2017'!H30,0),"")</f>
        <v/>
      </c>
      <c r="I30" s="84">
        <f>IF(ISNUMBER('Tabulka č. 1'!I30-'KN 2017'!I30),ROUND('Tabulka č. 1'!I30-'KN 2017'!I30,0),"")</f>
        <v>3567</v>
      </c>
      <c r="J30" s="84">
        <f>IF(ISNUMBER('Tabulka č. 1'!J30-'KN 2017'!J30),ROUND('Tabulka č. 1'!J30-'KN 2017'!J30,0),"")</f>
        <v>3675</v>
      </c>
      <c r="K30" s="84">
        <f>IF(ISNUMBER('Tabulka č. 1'!K30-'KN 2017'!K30),ROUND('Tabulka č. 1'!K30-'KN 2017'!K30,0),"")</f>
        <v>3840</v>
      </c>
      <c r="L30" s="85">
        <f>IF(ISNUMBER('Tabulka č. 1'!L30-'KN 2017'!L30),ROUND('Tabulka č. 1'!L30-'KN 2017'!L30,0),"")</f>
        <v>4284</v>
      </c>
      <c r="M30" s="84" t="str">
        <f>IF(ISNUMBER('Tabulka č. 1'!M30-'KN 2017'!M30),ROUND('Tabulka č. 1'!M30-'KN 2017'!M30,0),"")</f>
        <v/>
      </c>
      <c r="N30" s="84">
        <f>IF(ISNUMBER('Tabulka č. 1'!N30-'KN 2017'!N30),ROUND('Tabulka č. 1'!N30-'KN 2017'!N30,0),"")</f>
        <v>3759</v>
      </c>
      <c r="O30" s="86">
        <f>IF(ISNUMBER('Tabulka č. 1'!O30-'KN 2017'!O30),ROUND('Tabulka č. 1'!O30-'KN 2017'!O30,0),"")</f>
        <v>3450</v>
      </c>
      <c r="P30" s="47">
        <f t="shared" si="3"/>
        <v>3720</v>
      </c>
    </row>
    <row r="31" spans="1:16" x14ac:dyDescent="0.25">
      <c r="A31" s="41" t="s">
        <v>27</v>
      </c>
      <c r="B31" s="81">
        <f>IF(ISNUMBER('Tabulka č. 1'!B31-'KN 2017'!B31),ROUND('Tabulka č. 1'!B31-'KN 2017'!B31,2),"")</f>
        <v>0</v>
      </c>
      <c r="C31" s="81">
        <f>IF(ISNUMBER('Tabulka č. 1'!C31-'KN 2017'!C31),ROUND('Tabulka č. 1'!C31-'KN 2017'!C31,2),"")</f>
        <v>1.55</v>
      </c>
      <c r="D31" s="81">
        <f>IF(ISNUMBER('Tabulka č. 1'!D31-'KN 2017'!D31),ROUND('Tabulka č. 1'!D31-'KN 2017'!D31,2),"")</f>
        <v>0</v>
      </c>
      <c r="E31" s="81">
        <f>IF(ISNUMBER('Tabulka č. 1'!E31-'KN 2017'!E31),ROUND('Tabulka č. 1'!E31-'KN 2017'!E31,2),"")</f>
        <v>0</v>
      </c>
      <c r="F31" s="81" t="str">
        <f>IF(ISNUMBER('Tabulka č. 1'!F31-'KN 2017'!F31),ROUND('Tabulka č. 1'!F31-'KN 2017'!F31,2),"")</f>
        <v/>
      </c>
      <c r="G31" s="82">
        <f>IF(ISNUMBER('Tabulka č. 1'!G31-'KN 2017'!G31),ROUND('Tabulka č. 1'!G31-'KN 2017'!G31,2),"")</f>
        <v>0</v>
      </c>
      <c r="H31" s="81" t="str">
        <f>IF(ISNUMBER('Tabulka č. 1'!H31-'KN 2017'!H31),ROUND('Tabulka č. 1'!H31-'KN 2017'!H31,2),"")</f>
        <v/>
      </c>
      <c r="I31" s="81">
        <f>IF(ISNUMBER('Tabulka č. 1'!I31-'KN 2017'!I31),ROUND('Tabulka č. 1'!I31-'KN 2017'!I31,2),"")</f>
        <v>-14.07</v>
      </c>
      <c r="J31" s="81">
        <f>IF(ISNUMBER('Tabulka č. 1'!J31-'KN 2017'!J31),ROUND('Tabulka č. 1'!J31-'KN 2017'!J31,2),"")</f>
        <v>0</v>
      </c>
      <c r="K31" s="81">
        <f>IF(ISNUMBER('Tabulka č. 1'!K31-'KN 2017'!K31),ROUND('Tabulka č. 1'!K31-'KN 2017'!K31,2),"")</f>
        <v>0</v>
      </c>
      <c r="L31" s="81">
        <f>IF(ISNUMBER('Tabulka č. 1'!L31-'KN 2017'!L31),ROUND('Tabulka č. 1'!L31-'KN 2017'!L31,2),"")</f>
        <v>0</v>
      </c>
      <c r="M31" s="81" t="str">
        <f>IF(ISNUMBER('Tabulka č. 1'!M31-'KN 2017'!M31),ROUND('Tabulka č. 1'!M31-'KN 2017'!M31,2),"")</f>
        <v/>
      </c>
      <c r="N31" s="81">
        <f>IF(ISNUMBER('Tabulka č. 1'!N31-'KN 2017'!N31),ROUND('Tabulka č. 1'!N31-'KN 2017'!N31,2),"")</f>
        <v>0</v>
      </c>
      <c r="O31" s="83">
        <f>IF(ISNUMBER('Tabulka č. 1'!O31-'KN 2017'!O31),ROUND('Tabulka č. 1'!O31-'KN 2017'!O31,2),"")</f>
        <v>0</v>
      </c>
      <c r="P31" s="46">
        <f t="shared" si="3"/>
        <v>-1.1381818181818182</v>
      </c>
    </row>
    <row r="32" spans="1:16" s="38" customFormat="1" ht="15.75" thickBot="1" x14ac:dyDescent="0.3">
      <c r="A32" s="42" t="s">
        <v>28</v>
      </c>
      <c r="B32" s="87">
        <f>IF(ISNUMBER('Tabulka č. 1'!B32-'KN 2017'!B32),ROUND('Tabulka č. 1'!B32-'KN 2017'!B32,0),"")</f>
        <v>3480</v>
      </c>
      <c r="C32" s="87">
        <f>IF(ISNUMBER('Tabulka č. 1'!C32-'KN 2017'!C32),ROUND('Tabulka č. 1'!C32-'KN 2017'!C32,0),"")</f>
        <v>3591</v>
      </c>
      <c r="D32" s="87">
        <f>IF(ISNUMBER('Tabulka č. 1'!D32-'KN 2017'!D32),ROUND('Tabulka č. 1'!D32-'KN 2017'!D32,0),"")</f>
        <v>2902</v>
      </c>
      <c r="E32" s="87">
        <f>IF(ISNUMBER('Tabulka č. 1'!E32-'KN 2017'!E32),ROUND('Tabulka č. 1'!E32-'KN 2017'!E32,0),"")</f>
        <v>3327</v>
      </c>
      <c r="F32" s="87" t="str">
        <f>IF(ISNUMBER('Tabulka č. 1'!F32-'KN 2017'!F32),ROUND('Tabulka č. 1'!F32-'KN 2017'!F32,0),"")</f>
        <v/>
      </c>
      <c r="G32" s="87">
        <f>IF(ISNUMBER('Tabulka č. 1'!G32-'KN 2017'!G32),ROUND('Tabulka č. 1'!G32-'KN 2017'!G32,0),"")</f>
        <v>1900</v>
      </c>
      <c r="H32" s="87" t="str">
        <f>IF(ISNUMBER('Tabulka č. 1'!H32-'KN 2017'!H32),ROUND('Tabulka č. 1'!H32-'KN 2017'!H32,0),"")</f>
        <v/>
      </c>
      <c r="I32" s="87">
        <f>IF(ISNUMBER('Tabulka č. 1'!I32-'KN 2017'!I32),ROUND('Tabulka č. 1'!I32-'KN 2017'!I32,0),"")</f>
        <v>2751</v>
      </c>
      <c r="J32" s="87">
        <f>IF(ISNUMBER('Tabulka č. 1'!J32-'KN 2017'!J32),ROUND('Tabulka č. 1'!J32-'KN 2017'!J32,0),"")</f>
        <v>2786</v>
      </c>
      <c r="K32" s="87">
        <f>IF(ISNUMBER('Tabulka č. 1'!K32-'KN 2017'!K32),ROUND('Tabulka č. 1'!K32-'KN 2017'!K32,0),"")</f>
        <v>2850</v>
      </c>
      <c r="L32" s="88">
        <f>IF(ISNUMBER('Tabulka č. 1'!L32-'KN 2017'!L32),ROUND('Tabulka č. 1'!L32-'KN 2017'!L32,0),"")</f>
        <v>3269</v>
      </c>
      <c r="M32" s="87" t="str">
        <f>IF(ISNUMBER('Tabulka č. 1'!M32-'KN 2017'!M32),ROUND('Tabulka č. 1'!M32-'KN 2017'!M32,0),"")</f>
        <v/>
      </c>
      <c r="N32" s="87">
        <f>IF(ISNUMBER('Tabulka č. 1'!N32-'KN 2017'!N32),ROUND('Tabulka č. 1'!N32-'KN 2017'!N32,0),"")</f>
        <v>2173</v>
      </c>
      <c r="O32" s="89">
        <f>IF(ISNUMBER('Tabulka č. 1'!O32-'KN 2017'!O32),ROUND('Tabulka č. 1'!O32-'KN 2017'!O32,0),"")</f>
        <v>2940</v>
      </c>
      <c r="P32" s="48">
        <f t="shared" si="3"/>
        <v>2906.2727272727275</v>
      </c>
    </row>
    <row r="33" spans="1:16" s="39" customFormat="1" ht="19.5" thickBot="1" x14ac:dyDescent="0.35">
      <c r="A33" s="99" t="str">
        <f>'KN 2018'!A10</f>
        <v>36-44-L/51 Stavební provoz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</row>
    <row r="34" spans="1:16" s="38" customFormat="1" x14ac:dyDescent="0.25">
      <c r="A34" s="49" t="s">
        <v>37</v>
      </c>
      <c r="B34" s="77">
        <f>IF(ISNUMBER('Tabulka č. 1'!B34-'KN 2017'!B34),ROUND('Tabulka č. 1'!B34-'KN 2017'!B34,0),"")</f>
        <v>4501</v>
      </c>
      <c r="C34" s="77">
        <f>IF(ISNUMBER('Tabulka č. 1'!C34-'KN 2017'!C34),ROUND('Tabulka č. 1'!C34-'KN 2017'!C34,0),"")</f>
        <v>4078</v>
      </c>
      <c r="D34" s="77">
        <f>IF(ISNUMBER('Tabulka č. 1'!D34-'KN 2017'!D34),ROUND('Tabulka č. 1'!D34-'KN 2017'!D34,0),"")</f>
        <v>4718</v>
      </c>
      <c r="E34" s="77">
        <f>IF(ISNUMBER('Tabulka č. 1'!E34-'KN 2017'!E34),ROUND('Tabulka č. 1'!E34-'KN 2017'!E34,0),"")</f>
        <v>4689</v>
      </c>
      <c r="F34" s="77" t="str">
        <f>IF(ISNUMBER('Tabulka č. 1'!F34-'KN 2017'!F34),ROUND('Tabulka č. 1'!F34-'KN 2017'!F34,0),"")</f>
        <v/>
      </c>
      <c r="G34" s="77">
        <f>IF(ISNUMBER('Tabulka č. 1'!G34-'KN 2017'!G34),ROUND('Tabulka č. 1'!G34-'KN 2017'!G34,0),"")</f>
        <v>3508</v>
      </c>
      <c r="H34" s="77" t="str">
        <f>IF(ISNUMBER('Tabulka č. 1'!H34-'KN 2017'!H34),ROUND('Tabulka č. 1'!H34-'KN 2017'!H34,0),"")</f>
        <v/>
      </c>
      <c r="I34" s="77">
        <f>IF(ISNUMBER('Tabulka č. 1'!I34-'KN 2017'!I34),ROUND('Tabulka č. 1'!I34-'KN 2017'!I34,0),"")</f>
        <v>3958</v>
      </c>
      <c r="J34" s="77" t="str">
        <f>IF(ISNUMBER('Tabulka č. 1'!J34-'KN 2017'!J34),ROUND('Tabulka č. 1'!J34-'KN 2017'!J34,0),"")</f>
        <v/>
      </c>
      <c r="K34" s="77">
        <f>IF(ISNUMBER('Tabulka č. 1'!K34-'KN 2017'!K34),ROUND('Tabulka č. 1'!K34-'KN 2017'!K34,0),"")</f>
        <v>5061</v>
      </c>
      <c r="L34" s="77">
        <f>IF(ISNUMBER('Tabulka č. 1'!L34-'KN 2017'!L34),ROUND('Tabulka č. 1'!L34-'KN 2017'!L34,0),"")</f>
        <v>5819</v>
      </c>
      <c r="M34" s="77">
        <f>IF(ISNUMBER('Tabulka č. 1'!M34-'KN 2017'!M34),ROUND('Tabulka č. 1'!M34-'KN 2017'!M34,0),"")</f>
        <v>4347</v>
      </c>
      <c r="N34" s="77">
        <f>IF(ISNUMBER('Tabulka č. 1'!N34-'KN 2017'!N34),ROUND('Tabulka č. 1'!N34-'KN 2017'!N34,0),"")</f>
        <v>7859</v>
      </c>
      <c r="O34" s="78">
        <f>IF(ISNUMBER('Tabulka č. 1'!O34-'KN 2017'!O34),ROUND('Tabulka č. 1'!O34-'KN 2017'!O34,0),"")</f>
        <v>4478</v>
      </c>
      <c r="P34" s="44">
        <f>IF(ISNUMBER(AVERAGE(B34:O34)),AVERAGE(B34:O34),"")</f>
        <v>4819.636363636364</v>
      </c>
    </row>
    <row r="35" spans="1:16" s="38" customFormat="1" x14ac:dyDescent="0.25">
      <c r="A35" s="40" t="s">
        <v>38</v>
      </c>
      <c r="B35" s="79">
        <f>IF(ISNUMBER('Tabulka č. 1'!B35-'KN 2017'!B35),ROUND('Tabulka č. 1'!B35-'KN 2017'!B35,0),"")</f>
        <v>0</v>
      </c>
      <c r="C35" s="79">
        <f>IF(ISNUMBER('Tabulka č. 1'!C35-'KN 2017'!C35),ROUND('Tabulka č. 1'!C35-'KN 2017'!C35,0),"")</f>
        <v>-6</v>
      </c>
      <c r="D35" s="79">
        <f>IF(ISNUMBER('Tabulka č. 1'!D35-'KN 2017'!D35),ROUND('Tabulka č. 1'!D35-'KN 2017'!D35,0),"")</f>
        <v>0</v>
      </c>
      <c r="E35" s="79">
        <f>IF(ISNUMBER('Tabulka č. 1'!E35-'KN 2017'!E35),ROUND('Tabulka č. 1'!E35-'KN 2017'!E35,0),"")</f>
        <v>0</v>
      </c>
      <c r="F35" s="79" t="str">
        <f>IF(ISNUMBER('Tabulka č. 1'!F35-'KN 2017'!F35),ROUND('Tabulka č. 1'!F35-'KN 2017'!F35,0),"")</f>
        <v/>
      </c>
      <c r="G35" s="79">
        <f>IF(ISNUMBER('Tabulka č. 1'!G35-'KN 2017'!G35),ROUND('Tabulka č. 1'!G35-'KN 2017'!G35,0),"")</f>
        <v>-35</v>
      </c>
      <c r="H35" s="79" t="str">
        <f>IF(ISNUMBER('Tabulka č. 1'!H35-'KN 2017'!H35),ROUND('Tabulka č. 1'!H35-'KN 2017'!H35,0),"")</f>
        <v/>
      </c>
      <c r="I35" s="79">
        <f>IF(ISNUMBER('Tabulka č. 1'!I35-'KN 2017'!I35),ROUND('Tabulka č. 1'!I35-'KN 2017'!I35,0),"")</f>
        <v>-119</v>
      </c>
      <c r="J35" s="79" t="str">
        <f>IF(ISNUMBER('Tabulka č. 1'!J35-'KN 2017'!J35),ROUND('Tabulka č. 1'!J35-'KN 2017'!J35,0),"")</f>
        <v/>
      </c>
      <c r="K35" s="79">
        <f>IF(ISNUMBER('Tabulka č. 1'!K35-'KN 2017'!K35),ROUND('Tabulka č. 1'!K35-'KN 2017'!K35,0),"")</f>
        <v>-14</v>
      </c>
      <c r="L35" s="79">
        <f>IF(ISNUMBER('Tabulka č. 1'!L35-'KN 2017'!L35),ROUND('Tabulka č. 1'!L35-'KN 2017'!L35,0),"")</f>
        <v>0</v>
      </c>
      <c r="M35" s="79">
        <f>IF(ISNUMBER('Tabulka č. 1'!M35-'KN 2017'!M35),ROUND('Tabulka č. 1'!M35-'KN 2017'!M35,0),"")</f>
        <v>-2</v>
      </c>
      <c r="N35" s="79">
        <f>IF(ISNUMBER('Tabulka č. 1'!N35-'KN 2017'!N35),ROUND('Tabulka č. 1'!N35-'KN 2017'!N35,0),"")</f>
        <v>0</v>
      </c>
      <c r="O35" s="80">
        <f>IF(ISNUMBER('Tabulka č. 1'!O35-'KN 2017'!O35),ROUND('Tabulka č. 1'!O35-'KN 2017'!O35,0),"")</f>
        <v>-30</v>
      </c>
      <c r="P35" s="45">
        <f t="shared" ref="P35:P39" si="4">IF(ISNUMBER(AVERAGE(B35:O35)),AVERAGE(B35:O35),"")</f>
        <v>-18.727272727272727</v>
      </c>
    </row>
    <row r="36" spans="1:16" x14ac:dyDescent="0.25">
      <c r="A36" s="41" t="s">
        <v>25</v>
      </c>
      <c r="B36" s="81">
        <f>IF(ISNUMBER('Tabulka č. 1'!B36-'KN 2017'!B36),ROUND('Tabulka č. 1'!B36-'KN 2017'!B36,2),"")</f>
        <v>0</v>
      </c>
      <c r="C36" s="81">
        <f>IF(ISNUMBER('Tabulka č. 1'!C36-'KN 2017'!C36),ROUND('Tabulka č. 1'!C36-'KN 2017'!C36,2),"")</f>
        <v>0.62</v>
      </c>
      <c r="D36" s="81">
        <f>IF(ISNUMBER('Tabulka č. 1'!D36-'KN 2017'!D36),ROUND('Tabulka č. 1'!D36-'KN 2017'!D36,2),"")</f>
        <v>0</v>
      </c>
      <c r="E36" s="81">
        <f>IF(ISNUMBER('Tabulka č. 1'!E36-'KN 2017'!E36),ROUND('Tabulka č. 1'!E36-'KN 2017'!E36,2),"")</f>
        <v>0</v>
      </c>
      <c r="F36" s="81" t="str">
        <f>IF(ISNUMBER('Tabulka č. 1'!F36-'KN 2017'!F36),ROUND('Tabulka č. 1'!F36-'KN 2017'!F36,2),"")</f>
        <v/>
      </c>
      <c r="G36" s="82">
        <f>IF(ISNUMBER('Tabulka č. 1'!G36-'KN 2017'!G36),ROUND('Tabulka č. 1'!G36-'KN 2017'!G36,2),"")</f>
        <v>0</v>
      </c>
      <c r="H36" s="81" t="str">
        <f>IF(ISNUMBER('Tabulka č. 1'!H36-'KN 2017'!H36),ROUND('Tabulka č. 1'!H36-'KN 2017'!H36,2),"")</f>
        <v/>
      </c>
      <c r="I36" s="81">
        <f>IF(ISNUMBER('Tabulka č. 1'!I36-'KN 2017'!I36),ROUND('Tabulka č. 1'!I36-'KN 2017'!I36,2),"")</f>
        <v>0</v>
      </c>
      <c r="J36" s="81" t="str">
        <f>IF(ISNUMBER('Tabulka č. 1'!J36-'KN 2017'!J36),ROUND('Tabulka č. 1'!J36-'KN 2017'!J36,2),"")</f>
        <v/>
      </c>
      <c r="K36" s="81">
        <f>IF(ISNUMBER('Tabulka č. 1'!K36-'KN 2017'!K36),ROUND('Tabulka č. 1'!K36-'KN 2017'!K36,2),"")</f>
        <v>0</v>
      </c>
      <c r="L36" s="81">
        <f>IF(ISNUMBER('Tabulka č. 1'!L36-'KN 2017'!L36),ROUND('Tabulka č. 1'!L36-'KN 2017'!L36,2),"")</f>
        <v>0.04</v>
      </c>
      <c r="M36" s="81">
        <f>IF(ISNUMBER('Tabulka č. 1'!M36-'KN 2017'!M36),ROUND('Tabulka č. 1'!M36-'KN 2017'!M36,2),"")</f>
        <v>0</v>
      </c>
      <c r="N36" s="81">
        <f>IF(ISNUMBER('Tabulka č. 1'!N36-'KN 2017'!N36),ROUND('Tabulka č. 1'!N36-'KN 2017'!N36,2),"")</f>
        <v>-1.2</v>
      </c>
      <c r="O36" s="83">
        <f>IF(ISNUMBER('Tabulka č. 1'!O36-'KN 2017'!O36),ROUND('Tabulka č. 1'!O36-'KN 2017'!O36,2),"")</f>
        <v>0</v>
      </c>
      <c r="P36" s="46">
        <f t="shared" si="4"/>
        <v>-4.9090909090909081E-2</v>
      </c>
    </row>
    <row r="37" spans="1:16" s="38" customFormat="1" x14ac:dyDescent="0.25">
      <c r="A37" s="40" t="s">
        <v>26</v>
      </c>
      <c r="B37" s="84">
        <f>IF(ISNUMBER('Tabulka č. 1'!B37-'KN 2017'!B37),ROUND('Tabulka č. 1'!B37-'KN 2017'!B37,0),"")</f>
        <v>3480</v>
      </c>
      <c r="C37" s="84">
        <f>IF(ISNUMBER('Tabulka č. 1'!C37-'KN 2017'!C37),ROUND('Tabulka č. 1'!C37-'KN 2017'!C37,0),"")</f>
        <v>5070</v>
      </c>
      <c r="D37" s="84">
        <f>IF(ISNUMBER('Tabulka č. 1'!D37-'KN 2017'!D37),ROUND('Tabulka č. 1'!D37-'KN 2017'!D37,0),"")</f>
        <v>3941</v>
      </c>
      <c r="E37" s="84">
        <f>IF(ISNUMBER('Tabulka č. 1'!E37-'KN 2017'!E37),ROUND('Tabulka č. 1'!E37-'KN 2017'!E37,0),"")</f>
        <v>3257</v>
      </c>
      <c r="F37" s="84" t="str">
        <f>IF(ISNUMBER('Tabulka č. 1'!F37-'KN 2017'!F37),ROUND('Tabulka č. 1'!F37-'KN 2017'!F37,0),"")</f>
        <v/>
      </c>
      <c r="G37" s="84">
        <f>IF(ISNUMBER('Tabulka č. 1'!G37-'KN 2017'!G37),ROUND('Tabulka č. 1'!G37-'KN 2017'!G37,0),"")</f>
        <v>2597</v>
      </c>
      <c r="H37" s="84" t="str">
        <f>IF(ISNUMBER('Tabulka č. 1'!H37-'KN 2017'!H37),ROUND('Tabulka č. 1'!H37-'KN 2017'!H37,0),"")</f>
        <v/>
      </c>
      <c r="I37" s="84">
        <f>IF(ISNUMBER('Tabulka č. 1'!I37-'KN 2017'!I37),ROUND('Tabulka č. 1'!I37-'KN 2017'!I37,0),"")</f>
        <v>3567</v>
      </c>
      <c r="J37" s="84" t="str">
        <f>IF(ISNUMBER('Tabulka č. 1'!J37-'KN 2017'!J37),ROUND('Tabulka č. 1'!J37-'KN 2017'!J37,0),"")</f>
        <v/>
      </c>
      <c r="K37" s="84">
        <f>IF(ISNUMBER('Tabulka č. 1'!K37-'KN 2017'!K37),ROUND('Tabulka č. 1'!K37-'KN 2017'!K37,0),"")</f>
        <v>3840</v>
      </c>
      <c r="L37" s="85">
        <f>IF(ISNUMBER('Tabulka č. 1'!L37-'KN 2017'!L37),ROUND('Tabulka č. 1'!L37-'KN 2017'!L37,0),"")</f>
        <v>4284</v>
      </c>
      <c r="M37" s="84">
        <f>IF(ISNUMBER('Tabulka č. 1'!M37-'KN 2017'!M37),ROUND('Tabulka č. 1'!M37-'KN 2017'!M37,0),"")</f>
        <v>3770</v>
      </c>
      <c r="N37" s="84">
        <f>IF(ISNUMBER('Tabulka č. 1'!N37-'KN 2017'!N37),ROUND('Tabulka č. 1'!N37-'KN 2017'!N37,0),"")</f>
        <v>3759</v>
      </c>
      <c r="O37" s="86">
        <f>IF(ISNUMBER('Tabulka č. 1'!O37-'KN 2017'!O37),ROUND('Tabulka č. 1'!O37-'KN 2017'!O37,0),"")</f>
        <v>3450</v>
      </c>
      <c r="P37" s="47">
        <f t="shared" si="4"/>
        <v>3728.6363636363635</v>
      </c>
    </row>
    <row r="38" spans="1:16" x14ac:dyDescent="0.25">
      <c r="A38" s="41" t="s">
        <v>27</v>
      </c>
      <c r="B38" s="81">
        <f>IF(ISNUMBER('Tabulka č. 1'!B38-'KN 2017'!B38),ROUND('Tabulka č. 1'!B38-'KN 2017'!B38,2),"")</f>
        <v>0</v>
      </c>
      <c r="C38" s="81">
        <f>IF(ISNUMBER('Tabulka č. 1'!C38-'KN 2017'!C38),ROUND('Tabulka č. 1'!C38-'KN 2017'!C38,2),"")</f>
        <v>1.55</v>
      </c>
      <c r="D38" s="81">
        <f>IF(ISNUMBER('Tabulka č. 1'!D38-'KN 2017'!D38),ROUND('Tabulka č. 1'!D38-'KN 2017'!D38,2),"")</f>
        <v>0</v>
      </c>
      <c r="E38" s="81">
        <f>IF(ISNUMBER('Tabulka č. 1'!E38-'KN 2017'!E38),ROUND('Tabulka č. 1'!E38-'KN 2017'!E38,2),"")</f>
        <v>0</v>
      </c>
      <c r="F38" s="81" t="str">
        <f>IF(ISNUMBER('Tabulka č. 1'!F38-'KN 2017'!F38),ROUND('Tabulka č. 1'!F38-'KN 2017'!F38,2),"")</f>
        <v/>
      </c>
      <c r="G38" s="82">
        <f>IF(ISNUMBER('Tabulka č. 1'!G38-'KN 2017'!G38),ROUND('Tabulka č. 1'!G38-'KN 2017'!G38,2),"")</f>
        <v>0</v>
      </c>
      <c r="H38" s="81" t="str">
        <f>IF(ISNUMBER('Tabulka č. 1'!H38-'KN 2017'!H38),ROUND('Tabulka č. 1'!H38-'KN 2017'!H38,2),"")</f>
        <v/>
      </c>
      <c r="I38" s="81">
        <f>IF(ISNUMBER('Tabulka č. 1'!I38-'KN 2017'!I38),ROUND('Tabulka č. 1'!I38-'KN 2017'!I38,2),"")</f>
        <v>0</v>
      </c>
      <c r="J38" s="81" t="str">
        <f>IF(ISNUMBER('Tabulka č. 1'!J38-'KN 2017'!J38),ROUND('Tabulka č. 1'!J38-'KN 2017'!J38,2),"")</f>
        <v/>
      </c>
      <c r="K38" s="81">
        <f>IF(ISNUMBER('Tabulka č. 1'!K38-'KN 2017'!K38),ROUND('Tabulka č. 1'!K38-'KN 2017'!K38,2),"")</f>
        <v>0</v>
      </c>
      <c r="L38" s="81">
        <f>IF(ISNUMBER('Tabulka č. 1'!L38-'KN 2017'!L38),ROUND('Tabulka č. 1'!L38-'KN 2017'!L38,2),"")</f>
        <v>0</v>
      </c>
      <c r="M38" s="81">
        <f>IF(ISNUMBER('Tabulka č. 1'!M38-'KN 2017'!M38),ROUND('Tabulka č. 1'!M38-'KN 2017'!M38,2),"")</f>
        <v>0</v>
      </c>
      <c r="N38" s="81">
        <f>IF(ISNUMBER('Tabulka č. 1'!N38-'KN 2017'!N38),ROUND('Tabulka č. 1'!N38-'KN 2017'!N38,2),"")</f>
        <v>0</v>
      </c>
      <c r="O38" s="83">
        <f>IF(ISNUMBER('Tabulka č. 1'!O38-'KN 2017'!O38),ROUND('Tabulka č. 1'!O38-'KN 2017'!O38,2),"")</f>
        <v>0</v>
      </c>
      <c r="P38" s="46">
        <f t="shared" si="4"/>
        <v>0.1409090909090909</v>
      </c>
    </row>
    <row r="39" spans="1:16" s="38" customFormat="1" ht="15.75" thickBot="1" x14ac:dyDescent="0.3">
      <c r="A39" s="42" t="s">
        <v>28</v>
      </c>
      <c r="B39" s="87">
        <f>IF(ISNUMBER('Tabulka č. 1'!B39-'KN 2017'!B39),ROUND('Tabulka č. 1'!B39-'KN 2017'!B39,0),"")</f>
        <v>3480</v>
      </c>
      <c r="C39" s="87">
        <f>IF(ISNUMBER('Tabulka č. 1'!C39-'KN 2017'!C39),ROUND('Tabulka č. 1'!C39-'KN 2017'!C39,0),"")</f>
        <v>3591</v>
      </c>
      <c r="D39" s="87">
        <f>IF(ISNUMBER('Tabulka č. 1'!D39-'KN 2017'!D39),ROUND('Tabulka č. 1'!D39-'KN 2017'!D39,0),"")</f>
        <v>2902</v>
      </c>
      <c r="E39" s="87">
        <f>IF(ISNUMBER('Tabulka č. 1'!E39-'KN 2017'!E39),ROUND('Tabulka č. 1'!E39-'KN 2017'!E39,0),"")</f>
        <v>3327</v>
      </c>
      <c r="F39" s="87" t="str">
        <f>IF(ISNUMBER('Tabulka č. 1'!F39-'KN 2017'!F39),ROUND('Tabulka č. 1'!F39-'KN 2017'!F39,0),"")</f>
        <v/>
      </c>
      <c r="G39" s="87">
        <f>IF(ISNUMBER('Tabulka č. 1'!G39-'KN 2017'!G39),ROUND('Tabulka č. 1'!G39-'KN 2017'!G39,0),"")</f>
        <v>1900</v>
      </c>
      <c r="H39" s="87" t="str">
        <f>IF(ISNUMBER('Tabulka č. 1'!H39-'KN 2017'!H39),ROUND('Tabulka č. 1'!H39-'KN 2017'!H39,0),"")</f>
        <v/>
      </c>
      <c r="I39" s="87">
        <f>IF(ISNUMBER('Tabulka č. 1'!I39-'KN 2017'!I39),ROUND('Tabulka č. 1'!I39-'KN 2017'!I39,0),"")</f>
        <v>2751</v>
      </c>
      <c r="J39" s="87" t="str">
        <f>IF(ISNUMBER('Tabulka č. 1'!J39-'KN 2017'!J39),ROUND('Tabulka č. 1'!J39-'KN 2017'!J39,0),"")</f>
        <v/>
      </c>
      <c r="K39" s="87">
        <f>IF(ISNUMBER('Tabulka č. 1'!K39-'KN 2017'!K39),ROUND('Tabulka č. 1'!K39-'KN 2017'!K39,0),"")</f>
        <v>2850</v>
      </c>
      <c r="L39" s="88">
        <f>IF(ISNUMBER('Tabulka č. 1'!L39-'KN 2017'!L39),ROUND('Tabulka č. 1'!L39-'KN 2017'!L39,0),"")</f>
        <v>3269</v>
      </c>
      <c r="M39" s="87">
        <f>IF(ISNUMBER('Tabulka č. 1'!M39-'KN 2017'!M39),ROUND('Tabulka č. 1'!M39-'KN 2017'!M39,0),"")</f>
        <v>2761</v>
      </c>
      <c r="N39" s="87">
        <f>IF(ISNUMBER('Tabulka č. 1'!N39-'KN 2017'!N39),ROUND('Tabulka č. 1'!N39-'KN 2017'!N39,0),"")</f>
        <v>2173</v>
      </c>
      <c r="O39" s="89">
        <f>IF(ISNUMBER('Tabulka č. 1'!O39-'KN 2017'!O39),ROUND('Tabulka č. 1'!O39-'KN 2017'!O39,0),"")</f>
        <v>2940</v>
      </c>
      <c r="P39" s="48">
        <f t="shared" si="4"/>
        <v>2904</v>
      </c>
    </row>
    <row r="42" spans="1:16" x14ac:dyDescent="0.25">
      <c r="A42"/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RowHeight="15" x14ac:dyDescent="0.25"/>
  <cols>
    <col min="1" max="1" width="39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7"/>
      <c r="B1" s="102" t="s">
        <v>46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02" t="str">
        <f>$B$1</f>
        <v>Krajské normativy Střední vzdělávání v roce 2018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37"/>
      <c r="AH1" s="102" t="str">
        <f>$B$1</f>
        <v>Krajské normativy Střední vzdělávání v roce 2018</v>
      </c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37"/>
      <c r="AX1" s="102" t="str">
        <f>$B$1</f>
        <v>Krajské normativy Střední vzdělávání v roce 2018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37"/>
      <c r="BN1" s="102" t="str">
        <f>$B$1</f>
        <v>Krajské normativy Střední vzdělávání v roce 2018</v>
      </c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 t="s">
        <v>42</v>
      </c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37"/>
      <c r="CT1" s="102" t="str">
        <f>$B$1</f>
        <v>Krajské normativy Střední vzdělávání v roce 2018</v>
      </c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37"/>
      <c r="DJ1" s="102" t="str">
        <f>$B$1</f>
        <v>Krajské normativy Střední vzdělávání v roce 2018</v>
      </c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</row>
    <row r="2" spans="1:128" ht="15.75" x14ac:dyDescent="0.25">
      <c r="A2" s="62"/>
      <c r="B2" s="103" t="s">
        <v>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 t="s">
        <v>39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 t="s">
        <v>39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 t="s">
        <v>39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 t="s">
        <v>23</v>
      </c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DI2" s="103" t="s">
        <v>23</v>
      </c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5" customFormat="1" ht="15.75" x14ac:dyDescent="0.25">
      <c r="A4" s="104"/>
      <c r="B4" s="109" t="s">
        <v>15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6"/>
      <c r="R4" s="111" t="s">
        <v>16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8"/>
      <c r="AH4" s="106" t="s">
        <v>19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7"/>
      <c r="AX4" s="107" t="s">
        <v>20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23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9"/>
      <c r="CD4" s="114" t="s">
        <v>18</v>
      </c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0"/>
      <c r="CT4" s="112" t="s">
        <v>21</v>
      </c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24"/>
      <c r="DJ4" s="113" t="s">
        <v>22</v>
      </c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25"/>
    </row>
    <row r="5" spans="1:128" s="13" customFormat="1" ht="60.75" customHeight="1" x14ac:dyDescent="0.25">
      <c r="A5" s="105"/>
      <c r="B5" s="26" t="s">
        <v>2</v>
      </c>
      <c r="C5" s="11" t="s">
        <v>3</v>
      </c>
      <c r="D5" s="11" t="s">
        <v>0</v>
      </c>
      <c r="E5" s="11" t="s">
        <v>1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2" t="s">
        <v>14</v>
      </c>
      <c r="R5" s="16" t="s">
        <v>2</v>
      </c>
      <c r="S5" s="16" t="s">
        <v>3</v>
      </c>
      <c r="T5" s="16" t="s">
        <v>0</v>
      </c>
      <c r="U5" s="16" t="s">
        <v>1</v>
      </c>
      <c r="V5" s="16" t="s">
        <v>4</v>
      </c>
      <c r="W5" s="16" t="s">
        <v>5</v>
      </c>
      <c r="X5" s="16" t="s">
        <v>6</v>
      </c>
      <c r="Y5" s="16" t="s">
        <v>7</v>
      </c>
      <c r="Z5" s="16" t="s">
        <v>8</v>
      </c>
      <c r="AA5" s="16" t="s">
        <v>9</v>
      </c>
      <c r="AB5" s="16" t="s">
        <v>10</v>
      </c>
      <c r="AC5" s="16" t="s">
        <v>11</v>
      </c>
      <c r="AD5" s="16" t="s">
        <v>12</v>
      </c>
      <c r="AE5" s="16" t="s">
        <v>13</v>
      </c>
      <c r="AF5" s="17" t="s">
        <v>14</v>
      </c>
      <c r="AH5" s="14" t="s">
        <v>2</v>
      </c>
      <c r="AI5" s="14" t="s">
        <v>3</v>
      </c>
      <c r="AJ5" s="14" t="s">
        <v>0</v>
      </c>
      <c r="AK5" s="14" t="s">
        <v>1</v>
      </c>
      <c r="AL5" s="14" t="s">
        <v>4</v>
      </c>
      <c r="AM5" s="14" t="s">
        <v>5</v>
      </c>
      <c r="AN5" s="14" t="s">
        <v>6</v>
      </c>
      <c r="AO5" s="14" t="s">
        <v>7</v>
      </c>
      <c r="AP5" s="14" t="s">
        <v>8</v>
      </c>
      <c r="AQ5" s="14" t="s">
        <v>9</v>
      </c>
      <c r="AR5" s="14" t="s">
        <v>10</v>
      </c>
      <c r="AS5" s="14" t="s">
        <v>11</v>
      </c>
      <c r="AT5" s="14" t="s">
        <v>12</v>
      </c>
      <c r="AU5" s="14" t="s">
        <v>13</v>
      </c>
      <c r="AV5" s="15" t="s">
        <v>14</v>
      </c>
      <c r="AX5" s="27" t="s">
        <v>2</v>
      </c>
      <c r="AY5" s="27" t="s">
        <v>3</v>
      </c>
      <c r="AZ5" s="27" t="s">
        <v>0</v>
      </c>
      <c r="BA5" s="27" t="s">
        <v>1</v>
      </c>
      <c r="BB5" s="27" t="s">
        <v>4</v>
      </c>
      <c r="BC5" s="27" t="s">
        <v>5</v>
      </c>
      <c r="BD5" s="27" t="s">
        <v>6</v>
      </c>
      <c r="BE5" s="27" t="s">
        <v>7</v>
      </c>
      <c r="BF5" s="27" t="s">
        <v>8</v>
      </c>
      <c r="BG5" s="27" t="s">
        <v>9</v>
      </c>
      <c r="BH5" s="27" t="s">
        <v>10</v>
      </c>
      <c r="BI5" s="27" t="s">
        <v>11</v>
      </c>
      <c r="BJ5" s="27" t="s">
        <v>12</v>
      </c>
      <c r="BK5" s="27" t="s">
        <v>13</v>
      </c>
      <c r="BL5" s="28" t="s">
        <v>14</v>
      </c>
      <c r="BN5" s="18" t="s">
        <v>2</v>
      </c>
      <c r="BO5" s="18" t="s">
        <v>3</v>
      </c>
      <c r="BP5" s="18" t="s">
        <v>0</v>
      </c>
      <c r="BQ5" s="18" t="s">
        <v>1</v>
      </c>
      <c r="BR5" s="18" t="s">
        <v>4</v>
      </c>
      <c r="BS5" s="18" t="s">
        <v>5</v>
      </c>
      <c r="BT5" s="18" t="s">
        <v>6</v>
      </c>
      <c r="BU5" s="18" t="s">
        <v>7</v>
      </c>
      <c r="BV5" s="18" t="s">
        <v>8</v>
      </c>
      <c r="BW5" s="18" t="s">
        <v>9</v>
      </c>
      <c r="BX5" s="18" t="s">
        <v>10</v>
      </c>
      <c r="BY5" s="18" t="s">
        <v>11</v>
      </c>
      <c r="BZ5" s="18" t="s">
        <v>12</v>
      </c>
      <c r="CA5" s="18" t="s">
        <v>13</v>
      </c>
      <c r="CB5" s="19" t="s">
        <v>14</v>
      </c>
      <c r="CD5" s="20" t="s">
        <v>2</v>
      </c>
      <c r="CE5" s="20" t="s">
        <v>3</v>
      </c>
      <c r="CF5" s="20" t="s">
        <v>0</v>
      </c>
      <c r="CG5" s="20" t="s">
        <v>1</v>
      </c>
      <c r="CH5" s="20" t="s">
        <v>4</v>
      </c>
      <c r="CI5" s="20" t="s">
        <v>5</v>
      </c>
      <c r="CJ5" s="20" t="s">
        <v>6</v>
      </c>
      <c r="CK5" s="20" t="s">
        <v>7</v>
      </c>
      <c r="CL5" s="20" t="s">
        <v>8</v>
      </c>
      <c r="CM5" s="20" t="s">
        <v>9</v>
      </c>
      <c r="CN5" s="20" t="s">
        <v>10</v>
      </c>
      <c r="CO5" s="20" t="s">
        <v>11</v>
      </c>
      <c r="CP5" s="20" t="s">
        <v>12</v>
      </c>
      <c r="CQ5" s="20" t="s">
        <v>13</v>
      </c>
      <c r="CR5" s="21" t="s">
        <v>14</v>
      </c>
      <c r="CT5" s="29" t="s">
        <v>2</v>
      </c>
      <c r="CU5" s="29" t="s">
        <v>3</v>
      </c>
      <c r="CV5" s="29" t="s">
        <v>0</v>
      </c>
      <c r="CW5" s="29" t="s">
        <v>1</v>
      </c>
      <c r="CX5" s="29" t="s">
        <v>4</v>
      </c>
      <c r="CY5" s="29" t="s">
        <v>5</v>
      </c>
      <c r="CZ5" s="29" t="s">
        <v>6</v>
      </c>
      <c r="DA5" s="29" t="s">
        <v>7</v>
      </c>
      <c r="DB5" s="29" t="s">
        <v>8</v>
      </c>
      <c r="DC5" s="29" t="s">
        <v>9</v>
      </c>
      <c r="DD5" s="29" t="s">
        <v>10</v>
      </c>
      <c r="DE5" s="29" t="s">
        <v>11</v>
      </c>
      <c r="DF5" s="29" t="s">
        <v>12</v>
      </c>
      <c r="DG5" s="29" t="s">
        <v>13</v>
      </c>
      <c r="DH5" s="30" t="s">
        <v>14</v>
      </c>
      <c r="DJ5" s="31" t="s">
        <v>2</v>
      </c>
      <c r="DK5" s="31" t="s">
        <v>3</v>
      </c>
      <c r="DL5" s="31" t="s">
        <v>0</v>
      </c>
      <c r="DM5" s="31" t="s">
        <v>1</v>
      </c>
      <c r="DN5" s="31" t="s">
        <v>4</v>
      </c>
      <c r="DO5" s="31" t="s">
        <v>5</v>
      </c>
      <c r="DP5" s="31" t="s">
        <v>6</v>
      </c>
      <c r="DQ5" s="31" t="s">
        <v>7</v>
      </c>
      <c r="DR5" s="31" t="s">
        <v>8</v>
      </c>
      <c r="DS5" s="31" t="s">
        <v>9</v>
      </c>
      <c r="DT5" s="31" t="s">
        <v>10</v>
      </c>
      <c r="DU5" s="31" t="s">
        <v>11</v>
      </c>
      <c r="DV5" s="31" t="s">
        <v>12</v>
      </c>
      <c r="DW5" s="31" t="s">
        <v>13</v>
      </c>
      <c r="DX5" s="32" t="s">
        <v>14</v>
      </c>
    </row>
    <row r="6" spans="1:128" x14ac:dyDescent="0.25">
      <c r="A6" s="96" t="s">
        <v>32</v>
      </c>
      <c r="B6" s="63">
        <v>43035.254237288136</v>
      </c>
      <c r="C6" s="63">
        <v>40370.402618181812</v>
      </c>
      <c r="D6" s="63">
        <v>37833.997101906505</v>
      </c>
      <c r="E6" s="63">
        <v>40218.778388870916</v>
      </c>
      <c r="F6" s="63">
        <v>47259.126700071582</v>
      </c>
      <c r="G6" s="63">
        <v>36620.712182659183</v>
      </c>
      <c r="H6" s="63">
        <v>50624.523991600836</v>
      </c>
      <c r="I6" s="63">
        <v>35338.706028211185</v>
      </c>
      <c r="J6" s="63">
        <v>39731.973863713101</v>
      </c>
      <c r="K6" s="63">
        <v>39744.816181006754</v>
      </c>
      <c r="L6" s="63">
        <v>43671.526979776383</v>
      </c>
      <c r="M6" s="63">
        <v>39149.843218065369</v>
      </c>
      <c r="N6" s="63">
        <v>41416.948571428569</v>
      </c>
      <c r="O6" s="63">
        <v>37376.157196115106</v>
      </c>
      <c r="P6" s="64">
        <v>40885.197661349674</v>
      </c>
      <c r="R6" s="63">
        <v>790</v>
      </c>
      <c r="S6" s="63">
        <v>585</v>
      </c>
      <c r="T6" s="3">
        <v>700</v>
      </c>
      <c r="U6" s="63">
        <v>542</v>
      </c>
      <c r="V6" s="63">
        <v>770</v>
      </c>
      <c r="W6" s="63">
        <v>554</v>
      </c>
      <c r="X6" s="63">
        <v>700</v>
      </c>
      <c r="Y6" s="63">
        <v>570</v>
      </c>
      <c r="Z6" s="63">
        <v>617</v>
      </c>
      <c r="AA6" s="63">
        <v>634</v>
      </c>
      <c r="AB6" s="63">
        <v>606</v>
      </c>
      <c r="AC6" s="63">
        <v>710</v>
      </c>
      <c r="AD6" s="63">
        <v>542</v>
      </c>
      <c r="AE6" s="63">
        <v>620</v>
      </c>
      <c r="AF6" s="64">
        <v>638.57142857142856</v>
      </c>
      <c r="AH6" s="63">
        <v>35115.254237288136</v>
      </c>
      <c r="AI6" s="63">
        <v>35865.688332467529</v>
      </c>
      <c r="AJ6" s="63">
        <v>33829.025579721609</v>
      </c>
      <c r="AK6" s="63">
        <v>36589.323843416372</v>
      </c>
      <c r="AL6" s="63">
        <v>37440.944881889765</v>
      </c>
      <c r="AM6" s="63">
        <v>31526.817042606515</v>
      </c>
      <c r="AN6" s="63">
        <v>46537.693444465076</v>
      </c>
      <c r="AO6" s="63">
        <v>30725.345622119818</v>
      </c>
      <c r="AP6" s="63">
        <v>34894.820017559257</v>
      </c>
      <c r="AQ6" s="63">
        <v>34594.309081615269</v>
      </c>
      <c r="AR6" s="63">
        <v>38650.353356061925</v>
      </c>
      <c r="AS6" s="63">
        <v>34107.349298100744</v>
      </c>
      <c r="AT6" s="63">
        <v>36803.428571428572</v>
      </c>
      <c r="AU6" s="63">
        <v>31570.776255707762</v>
      </c>
      <c r="AV6" s="64">
        <v>35589.366397460595</v>
      </c>
      <c r="AX6" s="63">
        <v>7920</v>
      </c>
      <c r="AY6" s="63">
        <v>4504.7142857142853</v>
      </c>
      <c r="AZ6" s="63">
        <v>4004.9715221848996</v>
      </c>
      <c r="BA6" s="63">
        <v>3629.4545454545455</v>
      </c>
      <c r="BB6" s="63">
        <v>9818.181818181818</v>
      </c>
      <c r="BC6" s="63">
        <v>5093.8951400526694</v>
      </c>
      <c r="BD6" s="63">
        <v>4086.8305471357589</v>
      </c>
      <c r="BE6" s="63">
        <v>4613.3604060913704</v>
      </c>
      <c r="BF6" s="63">
        <v>4837.1538461538457</v>
      </c>
      <c r="BG6" s="63">
        <v>5150.5070993914815</v>
      </c>
      <c r="BH6" s="63">
        <v>5021.1736237144578</v>
      </c>
      <c r="BI6" s="63">
        <v>5042.493919964626</v>
      </c>
      <c r="BJ6" s="63">
        <v>4613.5200000000004</v>
      </c>
      <c r="BK6" s="63">
        <v>5805.3809404073418</v>
      </c>
      <c r="BL6" s="64">
        <v>5295.8312638890784</v>
      </c>
      <c r="BN6" s="65">
        <v>11.8</v>
      </c>
      <c r="BO6" s="65">
        <v>12.14230146548643</v>
      </c>
      <c r="BP6" s="95">
        <v>12.060648895680004</v>
      </c>
      <c r="BQ6" s="95">
        <v>11.24</v>
      </c>
      <c r="BR6" s="65">
        <v>10.16</v>
      </c>
      <c r="BS6" s="69">
        <v>11.97</v>
      </c>
      <c r="BT6" s="65">
        <v>8.6691017568680735</v>
      </c>
      <c r="BU6" s="66">
        <v>13.02</v>
      </c>
      <c r="BV6" s="65">
        <v>11.39</v>
      </c>
      <c r="BW6" s="65">
        <v>11.738</v>
      </c>
      <c r="BX6" s="65">
        <v>10.662049999999999</v>
      </c>
      <c r="BY6" s="65">
        <v>12.11</v>
      </c>
      <c r="BZ6" s="65">
        <v>10.5</v>
      </c>
      <c r="CA6" s="65">
        <v>13.14</v>
      </c>
      <c r="CB6" s="66">
        <v>11.471578722716751</v>
      </c>
      <c r="CD6" s="63">
        <v>34530</v>
      </c>
      <c r="CE6" s="63">
        <v>36291</v>
      </c>
      <c r="CF6" s="63">
        <v>34000</v>
      </c>
      <c r="CG6" s="63">
        <v>34272</v>
      </c>
      <c r="CH6" s="63">
        <v>31700</v>
      </c>
      <c r="CI6" s="63">
        <v>31448</v>
      </c>
      <c r="CJ6" s="63">
        <v>33620</v>
      </c>
      <c r="CK6" s="64">
        <v>33337</v>
      </c>
      <c r="CL6" s="63">
        <v>33121</v>
      </c>
      <c r="CM6" s="63">
        <v>33839</v>
      </c>
      <c r="CN6" s="63">
        <v>34341</v>
      </c>
      <c r="CO6" s="63">
        <v>34420</v>
      </c>
      <c r="CP6" s="63">
        <v>32203</v>
      </c>
      <c r="CQ6" s="63">
        <v>34570</v>
      </c>
      <c r="CR6" s="64">
        <v>33692.285714285717</v>
      </c>
      <c r="CT6" s="65">
        <v>33.5</v>
      </c>
      <c r="CU6" s="95">
        <v>56</v>
      </c>
      <c r="CV6" s="65">
        <v>57.38767397642161</v>
      </c>
      <c r="CW6" s="95">
        <v>66</v>
      </c>
      <c r="CX6" s="65">
        <v>22</v>
      </c>
      <c r="CY6" s="69">
        <v>41.77</v>
      </c>
      <c r="CZ6" s="65">
        <v>59.3711917344</v>
      </c>
      <c r="DA6" s="66">
        <v>49.25</v>
      </c>
      <c r="DB6" s="66">
        <v>52</v>
      </c>
      <c r="DC6" s="65">
        <v>44.37</v>
      </c>
      <c r="DD6" s="65">
        <v>49.59</v>
      </c>
      <c r="DE6" s="65">
        <v>45.23</v>
      </c>
      <c r="DF6" s="65">
        <v>50</v>
      </c>
      <c r="DG6" s="65">
        <v>39.770000000000003</v>
      </c>
      <c r="DH6" s="66">
        <v>47.588490407915835</v>
      </c>
      <c r="DJ6" s="63">
        <v>22110</v>
      </c>
      <c r="DK6" s="63">
        <v>21022</v>
      </c>
      <c r="DL6" s="63">
        <v>19153</v>
      </c>
      <c r="DM6" s="63">
        <v>19962</v>
      </c>
      <c r="DN6" s="63">
        <v>18000</v>
      </c>
      <c r="DO6" s="63">
        <v>17731</v>
      </c>
      <c r="DP6" s="63">
        <v>20220</v>
      </c>
      <c r="DQ6" s="64">
        <v>18934</v>
      </c>
      <c r="DR6" s="63">
        <v>20961</v>
      </c>
      <c r="DS6" s="63">
        <v>19044</v>
      </c>
      <c r="DT6" s="63">
        <v>20750</v>
      </c>
      <c r="DU6" s="63">
        <v>19006</v>
      </c>
      <c r="DV6" s="63">
        <v>19223</v>
      </c>
      <c r="DW6" s="63">
        <v>19240</v>
      </c>
      <c r="DX6" s="64">
        <v>19668.285714285714</v>
      </c>
    </row>
    <row r="7" spans="1:128" x14ac:dyDescent="0.25">
      <c r="A7" s="96" t="s">
        <v>33</v>
      </c>
      <c r="B7" s="63">
        <v>39310.909090909088</v>
      </c>
      <c r="C7" s="63">
        <v>38277.901931428576</v>
      </c>
      <c r="D7" s="63">
        <v>39103.475327362416</v>
      </c>
      <c r="E7" s="63">
        <v>48527.271139341006</v>
      </c>
      <c r="F7" s="63" t="s">
        <v>49</v>
      </c>
      <c r="G7" s="63">
        <v>40510.374802874547</v>
      </c>
      <c r="H7" s="63" t="s">
        <v>49</v>
      </c>
      <c r="I7" s="63">
        <v>35338.706028211185</v>
      </c>
      <c r="J7" s="63">
        <v>37068.687676252033</v>
      </c>
      <c r="K7" s="63">
        <v>37499.809831681472</v>
      </c>
      <c r="L7" s="63">
        <v>47303.195617592173</v>
      </c>
      <c r="M7" s="63">
        <v>36956.496891717805</v>
      </c>
      <c r="N7" s="63">
        <v>36816.520000000004</v>
      </c>
      <c r="O7" s="63">
        <v>37789.960739944734</v>
      </c>
      <c r="P7" s="64">
        <v>39541.942423109584</v>
      </c>
      <c r="R7" s="63">
        <v>790</v>
      </c>
      <c r="S7" s="63">
        <v>585</v>
      </c>
      <c r="T7" s="3">
        <v>700</v>
      </c>
      <c r="U7" s="63">
        <v>542</v>
      </c>
      <c r="V7" s="63" t="s">
        <v>50</v>
      </c>
      <c r="W7" s="63">
        <v>570</v>
      </c>
      <c r="X7" s="63" t="s">
        <v>50</v>
      </c>
      <c r="Y7" s="63">
        <v>570</v>
      </c>
      <c r="Z7" s="63">
        <v>609</v>
      </c>
      <c r="AA7" s="63">
        <v>623</v>
      </c>
      <c r="AB7" s="63">
        <v>606</v>
      </c>
      <c r="AC7" s="63">
        <v>710</v>
      </c>
      <c r="AD7" s="63">
        <v>542</v>
      </c>
      <c r="AE7" s="63">
        <v>620</v>
      </c>
      <c r="AF7" s="64">
        <v>622.25</v>
      </c>
      <c r="AH7" s="63">
        <v>31390.909090909092</v>
      </c>
      <c r="AI7" s="63">
        <v>32271.616217142859</v>
      </c>
      <c r="AJ7" s="63">
        <v>33887.043189368771</v>
      </c>
      <c r="AK7" s="63">
        <v>44897.816593886462</v>
      </c>
      <c r="AL7" s="63" t="s">
        <v>49</v>
      </c>
      <c r="AM7" s="63">
        <v>33875.763016157987</v>
      </c>
      <c r="AN7" s="63" t="s">
        <v>49</v>
      </c>
      <c r="AO7" s="63">
        <v>30725.345622119818</v>
      </c>
      <c r="AP7" s="63">
        <v>30270.52551408987</v>
      </c>
      <c r="AQ7" s="63">
        <v>31094.877096255459</v>
      </c>
      <c r="AR7" s="63">
        <v>41168.67972697872</v>
      </c>
      <c r="AS7" s="63">
        <v>30823.880597014926</v>
      </c>
      <c r="AT7" s="63">
        <v>32203</v>
      </c>
      <c r="AU7" s="63">
        <v>31984.579799537394</v>
      </c>
      <c r="AV7" s="64">
        <v>33716.169705288448</v>
      </c>
      <c r="AX7" s="63">
        <v>7920</v>
      </c>
      <c r="AY7" s="63">
        <v>6006.2857142857147</v>
      </c>
      <c r="AZ7" s="63">
        <v>5216.4321379936446</v>
      </c>
      <c r="BA7" s="63">
        <v>3629.4545454545455</v>
      </c>
      <c r="BB7" s="63" t="s">
        <v>49</v>
      </c>
      <c r="BC7" s="63">
        <v>6634.6117867165576</v>
      </c>
      <c r="BD7" s="63" t="s">
        <v>49</v>
      </c>
      <c r="BE7" s="63">
        <v>4613.3604060913704</v>
      </c>
      <c r="BF7" s="63">
        <v>6798.1621621621625</v>
      </c>
      <c r="BG7" s="63">
        <v>6404.9327354260095</v>
      </c>
      <c r="BH7" s="63">
        <v>6134.5158906134511</v>
      </c>
      <c r="BI7" s="63">
        <v>6132.6162947028779</v>
      </c>
      <c r="BJ7" s="63">
        <v>4613.5200000000004</v>
      </c>
      <c r="BK7" s="63">
        <v>5805.3809404073418</v>
      </c>
      <c r="BL7" s="64">
        <v>5825.7727178211389</v>
      </c>
      <c r="BN7" s="65">
        <v>13.2</v>
      </c>
      <c r="BO7" s="65">
        <v>13.494582888868896</v>
      </c>
      <c r="BP7" s="95">
        <v>12.04</v>
      </c>
      <c r="BQ7" s="95">
        <v>9.16</v>
      </c>
      <c r="BR7" s="65" t="s">
        <v>50</v>
      </c>
      <c r="BS7" s="69">
        <v>11.14</v>
      </c>
      <c r="BT7" s="65" t="s">
        <v>50</v>
      </c>
      <c r="BU7" s="66">
        <v>13.02</v>
      </c>
      <c r="BV7" s="65">
        <v>13.13</v>
      </c>
      <c r="BW7" s="65">
        <v>13.058999999999999</v>
      </c>
      <c r="BX7" s="65">
        <v>10.0098425</v>
      </c>
      <c r="BY7" s="65">
        <v>13.4</v>
      </c>
      <c r="BZ7" s="65">
        <v>12</v>
      </c>
      <c r="CA7" s="65">
        <v>12.97</v>
      </c>
      <c r="CB7" s="66">
        <v>12.218618782405741</v>
      </c>
      <c r="CD7" s="63">
        <v>34530</v>
      </c>
      <c r="CE7" s="63">
        <v>36291</v>
      </c>
      <c r="CF7" s="63">
        <v>34000</v>
      </c>
      <c r="CG7" s="63">
        <v>34272</v>
      </c>
      <c r="CH7" s="63" t="s">
        <v>50</v>
      </c>
      <c r="CI7" s="63">
        <v>31448</v>
      </c>
      <c r="CJ7" s="63" t="s">
        <v>50</v>
      </c>
      <c r="CK7" s="64">
        <v>33337</v>
      </c>
      <c r="CL7" s="63">
        <v>33121</v>
      </c>
      <c r="CM7" s="63">
        <v>33839</v>
      </c>
      <c r="CN7" s="63">
        <v>34341</v>
      </c>
      <c r="CO7" s="63">
        <v>34420</v>
      </c>
      <c r="CP7" s="63">
        <v>32203</v>
      </c>
      <c r="CQ7" s="63">
        <v>34570</v>
      </c>
      <c r="CR7" s="64">
        <v>33864.333333333336</v>
      </c>
      <c r="CT7" s="65">
        <v>33.5</v>
      </c>
      <c r="CU7" s="95">
        <v>42</v>
      </c>
      <c r="CV7" s="65">
        <v>44.06</v>
      </c>
      <c r="CW7" s="95">
        <v>66</v>
      </c>
      <c r="CX7" s="65" t="s">
        <v>50</v>
      </c>
      <c r="CY7" s="69">
        <v>32.07</v>
      </c>
      <c r="CZ7" s="65" t="s">
        <v>50</v>
      </c>
      <c r="DA7" s="66">
        <v>49.25</v>
      </c>
      <c r="DB7" s="66">
        <v>37</v>
      </c>
      <c r="DC7" s="65">
        <v>35.68</v>
      </c>
      <c r="DD7" s="65">
        <v>40.590000000000003</v>
      </c>
      <c r="DE7" s="65">
        <v>37.19</v>
      </c>
      <c r="DF7" s="65">
        <v>50</v>
      </c>
      <c r="DG7" s="65">
        <v>39.770000000000003</v>
      </c>
      <c r="DH7" s="66">
        <v>42.259166666666665</v>
      </c>
      <c r="DJ7" s="63">
        <v>22110</v>
      </c>
      <c r="DK7" s="63">
        <v>21022</v>
      </c>
      <c r="DL7" s="63">
        <v>19153</v>
      </c>
      <c r="DM7" s="63">
        <v>19962</v>
      </c>
      <c r="DN7" s="63" t="s">
        <v>50</v>
      </c>
      <c r="DO7" s="63">
        <v>17731</v>
      </c>
      <c r="DP7" s="63" t="s">
        <v>50</v>
      </c>
      <c r="DQ7" s="64">
        <v>18934</v>
      </c>
      <c r="DR7" s="63">
        <v>20961</v>
      </c>
      <c r="DS7" s="63">
        <v>19044</v>
      </c>
      <c r="DT7" s="63">
        <v>20750</v>
      </c>
      <c r="DU7" s="63">
        <v>19006</v>
      </c>
      <c r="DV7" s="63">
        <v>19223</v>
      </c>
      <c r="DW7" s="63">
        <v>19240</v>
      </c>
      <c r="DX7" s="64">
        <v>19761.333333333332</v>
      </c>
    </row>
    <row r="8" spans="1:128" x14ac:dyDescent="0.25">
      <c r="A8" s="96" t="s">
        <v>34</v>
      </c>
      <c r="B8" s="63">
        <v>38842.388059701494</v>
      </c>
      <c r="C8" s="63">
        <v>40707.024820689658</v>
      </c>
      <c r="D8" s="63">
        <v>43094.840391438229</v>
      </c>
      <c r="E8" s="63">
        <v>41639.066375399088</v>
      </c>
      <c r="F8" s="63">
        <v>48556.054564533057</v>
      </c>
      <c r="G8" s="63">
        <v>41903.396833445535</v>
      </c>
      <c r="H8" s="63">
        <v>51278.51953482972</v>
      </c>
      <c r="I8" s="63">
        <v>35338.706028211185</v>
      </c>
      <c r="J8" s="63" t="s">
        <v>49</v>
      </c>
      <c r="K8" s="63">
        <v>40132.243832678869</v>
      </c>
      <c r="L8" s="63" t="s">
        <v>49</v>
      </c>
      <c r="M8" s="63">
        <v>40237.449572222569</v>
      </c>
      <c r="N8" s="63">
        <v>36816.520000000004</v>
      </c>
      <c r="O8" s="63">
        <v>39976.715372038314</v>
      </c>
      <c r="P8" s="64">
        <v>41543.577115432308</v>
      </c>
      <c r="R8" s="63">
        <v>790</v>
      </c>
      <c r="S8" s="63">
        <v>585</v>
      </c>
      <c r="T8" s="3">
        <v>700</v>
      </c>
      <c r="U8" s="63">
        <v>542</v>
      </c>
      <c r="V8" s="63">
        <v>770</v>
      </c>
      <c r="W8" s="63">
        <v>576</v>
      </c>
      <c r="X8" s="63">
        <v>700</v>
      </c>
      <c r="Y8" s="63">
        <v>570</v>
      </c>
      <c r="Z8" s="63" t="s">
        <v>50</v>
      </c>
      <c r="AA8" s="63">
        <v>636</v>
      </c>
      <c r="AB8" s="63" t="s">
        <v>50</v>
      </c>
      <c r="AC8" s="63">
        <v>710</v>
      </c>
      <c r="AD8" s="63">
        <v>542</v>
      </c>
      <c r="AE8" s="63">
        <v>620</v>
      </c>
      <c r="AF8" s="64">
        <v>645.08333333333337</v>
      </c>
      <c r="AH8" s="63">
        <v>30922.38805970149</v>
      </c>
      <c r="AI8" s="63">
        <v>34700.73910640394</v>
      </c>
      <c r="AJ8" s="63">
        <v>37878.305738651536</v>
      </c>
      <c r="AK8" s="63">
        <v>38009.611829944544</v>
      </c>
      <c r="AL8" s="63">
        <v>39916.054564533057</v>
      </c>
      <c r="AM8" s="63">
        <v>35268.785046728975</v>
      </c>
      <c r="AN8" s="63">
        <v>46315.618019999958</v>
      </c>
      <c r="AO8" s="63">
        <v>30725.345622119818</v>
      </c>
      <c r="AP8" s="63" t="s">
        <v>49</v>
      </c>
      <c r="AQ8" s="63">
        <v>34981.736733287384</v>
      </c>
      <c r="AR8" s="63" t="s">
        <v>49</v>
      </c>
      <c r="AS8" s="63">
        <v>34564.016736401674</v>
      </c>
      <c r="AT8" s="63">
        <v>32203</v>
      </c>
      <c r="AU8" s="63">
        <v>34171.334431630974</v>
      </c>
      <c r="AV8" s="64">
        <v>35804.744657450276</v>
      </c>
      <c r="AX8" s="63">
        <v>7920</v>
      </c>
      <c r="AY8" s="63">
        <v>6006.2857142857147</v>
      </c>
      <c r="AZ8" s="63">
        <v>5216.5346527866914</v>
      </c>
      <c r="BA8" s="63">
        <v>3629.4545454545455</v>
      </c>
      <c r="BB8" s="63">
        <v>8640</v>
      </c>
      <c r="BC8" s="63">
        <v>6634.6117867165576</v>
      </c>
      <c r="BD8" s="63">
        <v>4962.9015148297649</v>
      </c>
      <c r="BE8" s="63">
        <v>4613.3604060913704</v>
      </c>
      <c r="BF8" s="63" t="s">
        <v>49</v>
      </c>
      <c r="BG8" s="63">
        <v>5150.5070993914815</v>
      </c>
      <c r="BH8" s="63" t="s">
        <v>49</v>
      </c>
      <c r="BI8" s="63">
        <v>5673.4328358208959</v>
      </c>
      <c r="BJ8" s="63">
        <v>4613.5200000000004</v>
      </c>
      <c r="BK8" s="63">
        <v>5805.3809404073418</v>
      </c>
      <c r="BL8" s="64">
        <v>5738.8324579820292</v>
      </c>
      <c r="BN8" s="65">
        <v>13.4</v>
      </c>
      <c r="BO8" s="65">
        <v>12.549934416804135</v>
      </c>
      <c r="BP8" s="95">
        <v>10.77133710296</v>
      </c>
      <c r="BQ8" s="95">
        <v>10.82</v>
      </c>
      <c r="BR8" s="65">
        <v>9.5299999999999994</v>
      </c>
      <c r="BS8" s="69">
        <v>10.7</v>
      </c>
      <c r="BT8" s="65">
        <v>8.7106686091457739</v>
      </c>
      <c r="BU8" s="66">
        <v>13.02</v>
      </c>
      <c r="BV8" s="65" t="s">
        <v>50</v>
      </c>
      <c r="BW8" s="65">
        <v>11.608000000000001</v>
      </c>
      <c r="BX8" s="65" t="s">
        <v>50</v>
      </c>
      <c r="BY8" s="65">
        <v>11.95</v>
      </c>
      <c r="BZ8" s="65">
        <v>12</v>
      </c>
      <c r="CA8" s="65">
        <v>12.14</v>
      </c>
      <c r="CB8" s="66">
        <v>11.433328344075825</v>
      </c>
      <c r="CD8" s="63">
        <v>34530</v>
      </c>
      <c r="CE8" s="63">
        <v>36291</v>
      </c>
      <c r="CF8" s="63">
        <v>34000</v>
      </c>
      <c r="CG8" s="63">
        <v>34272</v>
      </c>
      <c r="CH8" s="63">
        <v>31700</v>
      </c>
      <c r="CI8" s="63">
        <v>31448</v>
      </c>
      <c r="CJ8" s="63">
        <v>33620</v>
      </c>
      <c r="CK8" s="64">
        <v>33337</v>
      </c>
      <c r="CL8" s="63" t="s">
        <v>50</v>
      </c>
      <c r="CM8" s="63">
        <v>33839</v>
      </c>
      <c r="CN8" s="63" t="s">
        <v>50</v>
      </c>
      <c r="CO8" s="63">
        <v>34420</v>
      </c>
      <c r="CP8" s="63">
        <v>32203</v>
      </c>
      <c r="CQ8" s="63">
        <v>34570</v>
      </c>
      <c r="CR8" s="64">
        <v>33685.833333333336</v>
      </c>
      <c r="CT8" s="65">
        <v>33.5</v>
      </c>
      <c r="CU8" s="95">
        <v>42</v>
      </c>
      <c r="CV8" s="65">
        <v>44.059134137491213</v>
      </c>
      <c r="CW8" s="95">
        <v>66</v>
      </c>
      <c r="CX8" s="65">
        <v>25</v>
      </c>
      <c r="CY8" s="69">
        <v>32.07</v>
      </c>
      <c r="CZ8" s="65">
        <v>48.8907545868</v>
      </c>
      <c r="DA8" s="66">
        <v>49.25</v>
      </c>
      <c r="DB8" s="66" t="s">
        <v>50</v>
      </c>
      <c r="DC8" s="65">
        <v>44.37</v>
      </c>
      <c r="DD8" s="65" t="s">
        <v>50</v>
      </c>
      <c r="DE8" s="65">
        <v>40.199999999999996</v>
      </c>
      <c r="DF8" s="65">
        <v>50</v>
      </c>
      <c r="DG8" s="65">
        <v>39.770000000000003</v>
      </c>
      <c r="DH8" s="66">
        <v>42.925824060357598</v>
      </c>
      <c r="DJ8" s="63">
        <v>22110</v>
      </c>
      <c r="DK8" s="63">
        <v>21022</v>
      </c>
      <c r="DL8" s="63">
        <v>19153</v>
      </c>
      <c r="DM8" s="63">
        <v>19962</v>
      </c>
      <c r="DN8" s="63">
        <v>18000</v>
      </c>
      <c r="DO8" s="63">
        <v>17731</v>
      </c>
      <c r="DP8" s="63">
        <v>20220</v>
      </c>
      <c r="DQ8" s="64">
        <v>18934</v>
      </c>
      <c r="DR8" s="63" t="s">
        <v>50</v>
      </c>
      <c r="DS8" s="63">
        <v>19044</v>
      </c>
      <c r="DT8" s="63" t="s">
        <v>50</v>
      </c>
      <c r="DU8" s="63">
        <v>19006</v>
      </c>
      <c r="DV8" s="63">
        <v>19223</v>
      </c>
      <c r="DW8" s="63">
        <v>19240</v>
      </c>
      <c r="DX8" s="64">
        <v>19470.416666666668</v>
      </c>
    </row>
    <row r="9" spans="1:128" x14ac:dyDescent="0.25">
      <c r="A9" s="96" t="s">
        <v>35</v>
      </c>
      <c r="B9" s="63">
        <v>43035.254237288136</v>
      </c>
      <c r="C9" s="63">
        <v>40224.378357142858</v>
      </c>
      <c r="D9" s="63">
        <v>39103.475327362416</v>
      </c>
      <c r="E9" s="63">
        <v>48527.271139341006</v>
      </c>
      <c r="F9" s="63" t="s">
        <v>49</v>
      </c>
      <c r="G9" s="63">
        <v>40510.374802874547</v>
      </c>
      <c r="H9" s="63" t="s">
        <v>49</v>
      </c>
      <c r="I9" s="63">
        <v>35338.706028211185</v>
      </c>
      <c r="J9" s="63">
        <v>37068.687676252033</v>
      </c>
      <c r="K9" s="63">
        <v>38278.402123181106</v>
      </c>
      <c r="L9" s="63">
        <v>43568.498722061871</v>
      </c>
      <c r="M9" s="63" t="s">
        <v>49</v>
      </c>
      <c r="N9" s="63">
        <v>28765.77</v>
      </c>
      <c r="O9" s="63">
        <v>38265.474837120957</v>
      </c>
      <c r="P9" s="64">
        <v>39335.117568257832</v>
      </c>
      <c r="R9" s="63">
        <v>790</v>
      </c>
      <c r="S9" s="63">
        <v>585</v>
      </c>
      <c r="T9" s="3">
        <v>700</v>
      </c>
      <c r="U9" s="63">
        <v>542</v>
      </c>
      <c r="V9" s="63" t="s">
        <v>50</v>
      </c>
      <c r="W9" s="63">
        <v>570</v>
      </c>
      <c r="X9" s="63" t="s">
        <v>50</v>
      </c>
      <c r="Y9" s="63">
        <v>570</v>
      </c>
      <c r="Z9" s="63">
        <v>609</v>
      </c>
      <c r="AA9" s="63">
        <v>627</v>
      </c>
      <c r="AB9" s="63">
        <v>606</v>
      </c>
      <c r="AC9" s="63" t="s">
        <v>50</v>
      </c>
      <c r="AD9" s="63">
        <v>542</v>
      </c>
      <c r="AE9" s="63">
        <v>620</v>
      </c>
      <c r="AF9" s="64">
        <v>614.63636363636363</v>
      </c>
      <c r="AH9" s="63">
        <v>35115.254237288136</v>
      </c>
      <c r="AI9" s="63">
        <v>34218.09264285714</v>
      </c>
      <c r="AJ9" s="63">
        <v>33887.043189368771</v>
      </c>
      <c r="AK9" s="63">
        <v>44897.816593886462</v>
      </c>
      <c r="AL9" s="63" t="s">
        <v>49</v>
      </c>
      <c r="AM9" s="63">
        <v>33875.763016157987</v>
      </c>
      <c r="AN9" s="63" t="s">
        <v>49</v>
      </c>
      <c r="AO9" s="63">
        <v>30725.345622119818</v>
      </c>
      <c r="AP9" s="63">
        <v>30270.52551408987</v>
      </c>
      <c r="AQ9" s="63">
        <v>31873.4693877551</v>
      </c>
      <c r="AR9" s="63">
        <v>37433.982831448418</v>
      </c>
      <c r="AS9" s="63" t="s">
        <v>49</v>
      </c>
      <c r="AT9" s="63">
        <v>24152.25</v>
      </c>
      <c r="AU9" s="63">
        <v>32460.093896713617</v>
      </c>
      <c r="AV9" s="64">
        <v>33537.239721062309</v>
      </c>
      <c r="AX9" s="63">
        <v>7920</v>
      </c>
      <c r="AY9" s="63">
        <v>6006.2857142857147</v>
      </c>
      <c r="AZ9" s="63">
        <v>5216.4321379936446</v>
      </c>
      <c r="BA9" s="63">
        <v>3629.4545454545455</v>
      </c>
      <c r="BB9" s="63" t="s">
        <v>49</v>
      </c>
      <c r="BC9" s="63">
        <v>6634.6117867165576</v>
      </c>
      <c r="BD9" s="63" t="s">
        <v>49</v>
      </c>
      <c r="BE9" s="63">
        <v>4613.3604060913704</v>
      </c>
      <c r="BF9" s="63">
        <v>6798.1621621621625</v>
      </c>
      <c r="BG9" s="63">
        <v>6404.9327354260095</v>
      </c>
      <c r="BH9" s="63">
        <v>6134.5158906134511</v>
      </c>
      <c r="BI9" s="63" t="s">
        <v>49</v>
      </c>
      <c r="BJ9" s="63">
        <v>4613.5200000000004</v>
      </c>
      <c r="BK9" s="63">
        <v>5805.3809404073418</v>
      </c>
      <c r="BL9" s="64">
        <v>5797.8778471955266</v>
      </c>
      <c r="BN9" s="65">
        <v>11.8</v>
      </c>
      <c r="BO9" s="65">
        <v>12.726951339612636</v>
      </c>
      <c r="BP9" s="95">
        <v>12.04</v>
      </c>
      <c r="BQ9" s="95">
        <v>9.16</v>
      </c>
      <c r="BR9" s="65" t="s">
        <v>50</v>
      </c>
      <c r="BS9" s="69">
        <v>11.14</v>
      </c>
      <c r="BT9" s="65" t="s">
        <v>50</v>
      </c>
      <c r="BU9" s="66">
        <v>13.02</v>
      </c>
      <c r="BV9" s="65">
        <v>13.13</v>
      </c>
      <c r="BW9" s="65">
        <v>12.74</v>
      </c>
      <c r="BX9" s="65">
        <v>11.008500000000002</v>
      </c>
      <c r="BY9" s="65" t="s">
        <v>50</v>
      </c>
      <c r="BZ9" s="65">
        <v>16</v>
      </c>
      <c r="CA9" s="65">
        <v>12.78</v>
      </c>
      <c r="CB9" s="66">
        <v>12.322313758146601</v>
      </c>
      <c r="CD9" s="63">
        <v>34530</v>
      </c>
      <c r="CE9" s="63">
        <v>36291</v>
      </c>
      <c r="CF9" s="63">
        <v>34000</v>
      </c>
      <c r="CG9" s="63">
        <v>34272</v>
      </c>
      <c r="CH9" s="63" t="s">
        <v>50</v>
      </c>
      <c r="CI9" s="63">
        <v>31448</v>
      </c>
      <c r="CJ9" s="63" t="s">
        <v>50</v>
      </c>
      <c r="CK9" s="64">
        <v>33337</v>
      </c>
      <c r="CL9" s="63">
        <v>33121</v>
      </c>
      <c r="CM9" s="63">
        <v>33839</v>
      </c>
      <c r="CN9" s="63">
        <v>34341</v>
      </c>
      <c r="CO9" s="63" t="s">
        <v>50</v>
      </c>
      <c r="CP9" s="63">
        <v>32203</v>
      </c>
      <c r="CQ9" s="63">
        <v>34570</v>
      </c>
      <c r="CR9" s="64">
        <v>33813.818181818184</v>
      </c>
      <c r="CT9" s="65">
        <v>33.5</v>
      </c>
      <c r="CU9" s="95">
        <v>42</v>
      </c>
      <c r="CV9" s="65">
        <v>44.06</v>
      </c>
      <c r="CW9" s="95">
        <v>66</v>
      </c>
      <c r="CX9" s="65" t="s">
        <v>50</v>
      </c>
      <c r="CY9" s="69">
        <v>32.07</v>
      </c>
      <c r="CZ9" s="65" t="s">
        <v>50</v>
      </c>
      <c r="DA9" s="66">
        <v>49.25</v>
      </c>
      <c r="DB9" s="66">
        <v>37</v>
      </c>
      <c r="DC9" s="65">
        <v>35.68</v>
      </c>
      <c r="DD9" s="65">
        <v>40.590000000000003</v>
      </c>
      <c r="DE9" s="65" t="s">
        <v>50</v>
      </c>
      <c r="DF9" s="65">
        <v>50</v>
      </c>
      <c r="DG9" s="65">
        <v>39.770000000000003</v>
      </c>
      <c r="DH9" s="66">
        <v>42.72</v>
      </c>
      <c r="DJ9" s="63">
        <v>22110</v>
      </c>
      <c r="DK9" s="63">
        <v>21022</v>
      </c>
      <c r="DL9" s="63">
        <v>19153</v>
      </c>
      <c r="DM9" s="63">
        <v>19962</v>
      </c>
      <c r="DN9" s="63" t="s">
        <v>50</v>
      </c>
      <c r="DO9" s="63">
        <v>17731</v>
      </c>
      <c r="DP9" s="63" t="s">
        <v>50</v>
      </c>
      <c r="DQ9" s="64">
        <v>18934</v>
      </c>
      <c r="DR9" s="63">
        <v>20961</v>
      </c>
      <c r="DS9" s="63">
        <v>19044</v>
      </c>
      <c r="DT9" s="63">
        <v>20750</v>
      </c>
      <c r="DU9" s="63" t="s">
        <v>50</v>
      </c>
      <c r="DV9" s="63">
        <v>19223</v>
      </c>
      <c r="DW9" s="63">
        <v>19240</v>
      </c>
      <c r="DX9" s="64">
        <v>19830</v>
      </c>
    </row>
    <row r="10" spans="1:128" x14ac:dyDescent="0.25">
      <c r="A10" s="96" t="s">
        <v>36</v>
      </c>
      <c r="B10" s="63">
        <v>40216.180826188618</v>
      </c>
      <c r="C10" s="63">
        <v>39550.333517142863</v>
      </c>
      <c r="D10" s="63">
        <v>39103.475327362416</v>
      </c>
      <c r="E10" s="63">
        <v>46603.749216300937</v>
      </c>
      <c r="F10" s="63" t="s">
        <v>49</v>
      </c>
      <c r="G10" s="63">
        <v>40510.374802874547</v>
      </c>
      <c r="H10" s="63" t="s">
        <v>49</v>
      </c>
      <c r="I10" s="63">
        <v>35338.706028211185</v>
      </c>
      <c r="J10" s="63" t="s">
        <v>49</v>
      </c>
      <c r="K10" s="63">
        <v>42554.492069530876</v>
      </c>
      <c r="L10" s="63">
        <v>46029.187426480603</v>
      </c>
      <c r="M10" s="63">
        <v>37686.474201501958</v>
      </c>
      <c r="N10" s="63">
        <v>40394.631111111114</v>
      </c>
      <c r="O10" s="63">
        <v>41784.565675880025</v>
      </c>
      <c r="P10" s="64">
        <v>40888.379109325921</v>
      </c>
      <c r="R10" s="63">
        <v>790</v>
      </c>
      <c r="S10" s="63">
        <v>585</v>
      </c>
      <c r="T10" s="3">
        <v>700</v>
      </c>
      <c r="U10" s="63">
        <v>542</v>
      </c>
      <c r="V10" s="63" t="s">
        <v>50</v>
      </c>
      <c r="W10" s="63">
        <v>570</v>
      </c>
      <c r="X10" s="63" t="s">
        <v>50</v>
      </c>
      <c r="Y10" s="63">
        <v>570</v>
      </c>
      <c r="Z10" s="63" t="s">
        <v>50</v>
      </c>
      <c r="AA10" s="63">
        <v>647</v>
      </c>
      <c r="AB10" s="63">
        <v>606</v>
      </c>
      <c r="AC10" s="63">
        <v>710</v>
      </c>
      <c r="AD10" s="63">
        <v>542</v>
      </c>
      <c r="AE10" s="63">
        <v>620</v>
      </c>
      <c r="AF10" s="64">
        <v>625.63636363636363</v>
      </c>
      <c r="AH10" s="63">
        <v>32296.180826188622</v>
      </c>
      <c r="AI10" s="63">
        <v>33544.047802857145</v>
      </c>
      <c r="AJ10" s="63">
        <v>33887.043189368771</v>
      </c>
      <c r="AK10" s="63">
        <v>42974.294670846393</v>
      </c>
      <c r="AL10" s="63" t="s">
        <v>49</v>
      </c>
      <c r="AM10" s="63">
        <v>33875.763016157987</v>
      </c>
      <c r="AN10" s="63" t="s">
        <v>49</v>
      </c>
      <c r="AO10" s="63">
        <v>30725.345622119818</v>
      </c>
      <c r="AP10" s="63" t="s">
        <v>49</v>
      </c>
      <c r="AQ10" s="63">
        <v>36149.559334104866</v>
      </c>
      <c r="AR10" s="63">
        <v>40014.694672857411</v>
      </c>
      <c r="AS10" s="63">
        <v>31553.857906799083</v>
      </c>
      <c r="AT10" s="63">
        <v>35781.111111111109</v>
      </c>
      <c r="AU10" s="63">
        <v>35979.184735472685</v>
      </c>
      <c r="AV10" s="64">
        <v>35161.91662617126</v>
      </c>
      <c r="AX10" s="63">
        <v>7920</v>
      </c>
      <c r="AY10" s="63">
        <v>6006.2857142857147</v>
      </c>
      <c r="AZ10" s="63">
        <v>5216.4321379936446</v>
      </c>
      <c r="BA10" s="63">
        <v>3629.4545454545455</v>
      </c>
      <c r="BB10" s="63" t="s">
        <v>49</v>
      </c>
      <c r="BC10" s="63">
        <v>6634.6117867165576</v>
      </c>
      <c r="BD10" s="63" t="s">
        <v>49</v>
      </c>
      <c r="BE10" s="63">
        <v>4613.3604060913704</v>
      </c>
      <c r="BF10" s="63" t="s">
        <v>49</v>
      </c>
      <c r="BG10" s="63">
        <v>6404.9327354260095</v>
      </c>
      <c r="BH10" s="63">
        <v>6014.4927536231889</v>
      </c>
      <c r="BI10" s="63">
        <v>6132.6162947028779</v>
      </c>
      <c r="BJ10" s="63">
        <v>4613.5200000000004</v>
      </c>
      <c r="BK10" s="63">
        <v>5805.3809404073418</v>
      </c>
      <c r="BL10" s="64">
        <v>5726.4624831546589</v>
      </c>
      <c r="BN10" s="65">
        <v>12.83</v>
      </c>
      <c r="BO10" s="65">
        <v>12.982690776004278</v>
      </c>
      <c r="BP10" s="95">
        <v>12.04</v>
      </c>
      <c r="BQ10" s="95">
        <v>9.57</v>
      </c>
      <c r="BR10" s="65" t="s">
        <v>50</v>
      </c>
      <c r="BS10" s="69">
        <v>11.14</v>
      </c>
      <c r="BT10" s="65" t="s">
        <v>50</v>
      </c>
      <c r="BU10" s="66">
        <v>13.02</v>
      </c>
      <c r="BV10" s="65" t="s">
        <v>50</v>
      </c>
      <c r="BW10" s="65">
        <v>11.233000000000001</v>
      </c>
      <c r="BX10" s="65">
        <v>10.298516666666668</v>
      </c>
      <c r="BY10" s="65">
        <v>13.09</v>
      </c>
      <c r="BZ10" s="65">
        <v>10.8</v>
      </c>
      <c r="CA10" s="65">
        <v>11.53</v>
      </c>
      <c r="CB10" s="66">
        <v>11.684927949333723</v>
      </c>
      <c r="CD10" s="63">
        <v>34530</v>
      </c>
      <c r="CE10" s="63">
        <v>36291</v>
      </c>
      <c r="CF10" s="63">
        <v>34000</v>
      </c>
      <c r="CG10" s="63">
        <v>34272</v>
      </c>
      <c r="CH10" s="63" t="s">
        <v>50</v>
      </c>
      <c r="CI10" s="63">
        <v>31448</v>
      </c>
      <c r="CJ10" s="63" t="s">
        <v>50</v>
      </c>
      <c r="CK10" s="64">
        <v>33337</v>
      </c>
      <c r="CL10" s="63" t="s">
        <v>50</v>
      </c>
      <c r="CM10" s="63">
        <v>33839</v>
      </c>
      <c r="CN10" s="63">
        <v>34341</v>
      </c>
      <c r="CO10" s="63">
        <v>34420</v>
      </c>
      <c r="CP10" s="63">
        <v>32203</v>
      </c>
      <c r="CQ10" s="63">
        <v>34570</v>
      </c>
      <c r="CR10" s="64">
        <v>33931.909090909088</v>
      </c>
      <c r="CT10" s="65">
        <v>33.5</v>
      </c>
      <c r="CU10" s="95">
        <v>42</v>
      </c>
      <c r="CV10" s="65">
        <v>44.06</v>
      </c>
      <c r="CW10" s="95">
        <v>66</v>
      </c>
      <c r="CX10" s="65" t="s">
        <v>50</v>
      </c>
      <c r="CY10" s="69">
        <v>32.07</v>
      </c>
      <c r="CZ10" s="65" t="s">
        <v>50</v>
      </c>
      <c r="DA10" s="66">
        <v>49.25</v>
      </c>
      <c r="DB10" s="66" t="s">
        <v>50</v>
      </c>
      <c r="DC10" s="65">
        <v>35.68</v>
      </c>
      <c r="DD10" s="65">
        <v>41.4</v>
      </c>
      <c r="DE10" s="65">
        <v>37.19</v>
      </c>
      <c r="DF10" s="65">
        <v>50</v>
      </c>
      <c r="DG10" s="65">
        <v>39.770000000000003</v>
      </c>
      <c r="DH10" s="66">
        <v>42.810909090909085</v>
      </c>
      <c r="DJ10" s="63">
        <v>22110</v>
      </c>
      <c r="DK10" s="63">
        <v>21022</v>
      </c>
      <c r="DL10" s="63">
        <v>19153</v>
      </c>
      <c r="DM10" s="63">
        <v>19962</v>
      </c>
      <c r="DN10" s="63" t="s">
        <v>50</v>
      </c>
      <c r="DO10" s="63">
        <v>17731</v>
      </c>
      <c r="DP10" s="63" t="s">
        <v>50</v>
      </c>
      <c r="DQ10" s="64">
        <v>18934</v>
      </c>
      <c r="DR10" s="63" t="s">
        <v>50</v>
      </c>
      <c r="DS10" s="63">
        <v>19044</v>
      </c>
      <c r="DT10" s="63">
        <v>20750</v>
      </c>
      <c r="DU10" s="63">
        <v>19006</v>
      </c>
      <c r="DV10" s="63">
        <v>19223</v>
      </c>
      <c r="DW10" s="63">
        <v>19240</v>
      </c>
      <c r="DX10" s="64">
        <v>19652.272727272728</v>
      </c>
    </row>
    <row r="11" spans="1:128" x14ac:dyDescent="0.25">
      <c r="A11" s="4"/>
    </row>
    <row r="12" spans="1:128" s="59" customFormat="1" x14ac:dyDescent="0.25">
      <c r="CD12" s="60">
        <f>$CR$6</f>
        <v>33692.285714285717</v>
      </c>
      <c r="CE12" s="60">
        <f t="shared" ref="CE12:CQ12" si="0">$CR$6</f>
        <v>33692.285714285717</v>
      </c>
      <c r="CF12" s="60">
        <f t="shared" si="0"/>
        <v>33692.285714285717</v>
      </c>
      <c r="CG12" s="60">
        <f t="shared" si="0"/>
        <v>33692.285714285717</v>
      </c>
      <c r="CH12" s="60">
        <f t="shared" si="0"/>
        <v>33692.285714285717</v>
      </c>
      <c r="CI12" s="60">
        <f t="shared" si="0"/>
        <v>33692.285714285717</v>
      </c>
      <c r="CJ12" s="60">
        <f t="shared" si="0"/>
        <v>33692.285714285717</v>
      </c>
      <c r="CK12" s="60">
        <f t="shared" si="0"/>
        <v>33692.285714285717</v>
      </c>
      <c r="CL12" s="60">
        <f t="shared" si="0"/>
        <v>33692.285714285717</v>
      </c>
      <c r="CM12" s="60">
        <f t="shared" si="0"/>
        <v>33692.285714285717</v>
      </c>
      <c r="CN12" s="60">
        <f t="shared" si="0"/>
        <v>33692.285714285717</v>
      </c>
      <c r="CO12" s="60">
        <f t="shared" si="0"/>
        <v>33692.285714285717</v>
      </c>
      <c r="CP12" s="60">
        <f t="shared" si="0"/>
        <v>33692.285714285717</v>
      </c>
      <c r="CQ12" s="60">
        <f t="shared" si="0"/>
        <v>33692.285714285717</v>
      </c>
      <c r="DJ12" s="60">
        <f>$DX$6</f>
        <v>19668.285714285714</v>
      </c>
      <c r="DK12" s="60">
        <f t="shared" ref="DK12:DW12" si="1">$DX$6</f>
        <v>19668.285714285714</v>
      </c>
      <c r="DL12" s="60">
        <f t="shared" si="1"/>
        <v>19668.285714285714</v>
      </c>
      <c r="DM12" s="60">
        <f t="shared" si="1"/>
        <v>19668.285714285714</v>
      </c>
      <c r="DN12" s="60">
        <f t="shared" si="1"/>
        <v>19668.285714285714</v>
      </c>
      <c r="DO12" s="60">
        <f t="shared" si="1"/>
        <v>19668.285714285714</v>
      </c>
      <c r="DP12" s="60">
        <f t="shared" si="1"/>
        <v>19668.285714285714</v>
      </c>
      <c r="DQ12" s="60">
        <f t="shared" si="1"/>
        <v>19668.285714285714</v>
      </c>
      <c r="DR12" s="60">
        <f t="shared" si="1"/>
        <v>19668.285714285714</v>
      </c>
      <c r="DS12" s="60">
        <f t="shared" si="1"/>
        <v>19668.285714285714</v>
      </c>
      <c r="DT12" s="60">
        <f t="shared" si="1"/>
        <v>19668.285714285714</v>
      </c>
      <c r="DU12" s="60">
        <f t="shared" si="1"/>
        <v>19668.285714285714</v>
      </c>
      <c r="DV12" s="60">
        <f t="shared" si="1"/>
        <v>19668.285714285714</v>
      </c>
      <c r="DW12" s="60">
        <f t="shared" si="1"/>
        <v>19668.285714285714</v>
      </c>
    </row>
    <row r="13" spans="1:128" x14ac:dyDescent="0.25">
      <c r="DI13" s="51"/>
    </row>
  </sheetData>
  <mergeCells count="24">
    <mergeCell ref="CT4:DG4"/>
    <mergeCell ref="DJ4:DW4"/>
    <mergeCell ref="CT1:DH1"/>
    <mergeCell ref="DJ1:DX1"/>
    <mergeCell ref="CD4:CQ4"/>
    <mergeCell ref="CC1:CR1"/>
    <mergeCell ref="DI2:DX2"/>
    <mergeCell ref="CC2:CR2"/>
    <mergeCell ref="AX1:BL1"/>
    <mergeCell ref="BN1:CB1"/>
    <mergeCell ref="BM2:CB2"/>
    <mergeCell ref="A4:A5"/>
    <mergeCell ref="AH1:AV1"/>
    <mergeCell ref="AH4:AU4"/>
    <mergeCell ref="B1:P1"/>
    <mergeCell ref="R1:AF1"/>
    <mergeCell ref="B2:P2"/>
    <mergeCell ref="AX4:BK4"/>
    <mergeCell ref="BN4:CA4"/>
    <mergeCell ref="AG2:AV2"/>
    <mergeCell ref="AW2:BL2"/>
    <mergeCell ref="B4:O4"/>
    <mergeCell ref="R4:AE4"/>
    <mergeCell ref="Q2:A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Graf č. 1</vt:lpstr>
      <vt:lpstr>Graf č. 2</vt:lpstr>
      <vt:lpstr>Graf č. 3</vt:lpstr>
      <vt:lpstr>Graf č. 4</vt:lpstr>
      <vt:lpstr>Graf č. 5</vt:lpstr>
      <vt:lpstr>Tabulka č. 1</vt:lpstr>
      <vt:lpstr>Tabulka č. 2</vt:lpstr>
      <vt:lpstr>KN 2018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2015-03-20T07:43:01Z</cp:lastPrinted>
  <dcterms:created xsi:type="dcterms:W3CDTF">2013-04-19T07:05:39Z</dcterms:created>
  <dcterms:modified xsi:type="dcterms:W3CDTF">2018-06-08T06:42:26Z</dcterms:modified>
</cp:coreProperties>
</file>