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Tabulka č. 1" sheetId="8" r:id="rId7"/>
    <sheet name="Tabulka č. 2" sheetId="17" r:id="rId8"/>
    <sheet name="KN 2018" sheetId="1" r:id="rId9"/>
    <sheet name="KN 2017" sheetId="16" r:id="rId10"/>
  </sheets>
  <calcPr calcId="152511"/>
</workbook>
</file>

<file path=xl/calcChain.xml><?xml version="1.0" encoding="utf-8"?>
<calcChain xmlns="http://schemas.openxmlformats.org/spreadsheetml/2006/main">
  <c r="DJ13" i="1" l="1"/>
  <c r="CD13" i="1"/>
  <c r="CL12" i="1"/>
  <c r="CQ12" i="1"/>
  <c r="P39" i="8" l="1"/>
  <c r="O39" i="8"/>
  <c r="O39" i="17" s="1"/>
  <c r="N39" i="8"/>
  <c r="N39" i="17" s="1"/>
  <c r="M39" i="8"/>
  <c r="M39" i="17" s="1"/>
  <c r="L39" i="8"/>
  <c r="L39" i="17" s="1"/>
  <c r="K39" i="8"/>
  <c r="K39" i="17" s="1"/>
  <c r="J39" i="8"/>
  <c r="J39" i="17" s="1"/>
  <c r="I39" i="8"/>
  <c r="I39" i="17" s="1"/>
  <c r="H39" i="8"/>
  <c r="H39" i="17" s="1"/>
  <c r="G39" i="8"/>
  <c r="G39" i="17" s="1"/>
  <c r="F39" i="8"/>
  <c r="F39" i="17" s="1"/>
  <c r="E39" i="8"/>
  <c r="E39" i="17" s="1"/>
  <c r="D39" i="8"/>
  <c r="D39" i="17" s="1"/>
  <c r="C39" i="8"/>
  <c r="C39" i="17" s="1"/>
  <c r="P38" i="8"/>
  <c r="O38" i="8"/>
  <c r="O38" i="17" s="1"/>
  <c r="N38" i="8"/>
  <c r="N38" i="17" s="1"/>
  <c r="M38" i="8"/>
  <c r="M38" i="17" s="1"/>
  <c r="L38" i="8"/>
  <c r="L38" i="17" s="1"/>
  <c r="K38" i="8"/>
  <c r="K38" i="17" s="1"/>
  <c r="J38" i="8"/>
  <c r="J38" i="17" s="1"/>
  <c r="I38" i="8"/>
  <c r="I38" i="17" s="1"/>
  <c r="H38" i="8"/>
  <c r="H38" i="17" s="1"/>
  <c r="G38" i="8"/>
  <c r="G38" i="17" s="1"/>
  <c r="F38" i="8"/>
  <c r="F38" i="17" s="1"/>
  <c r="E38" i="8"/>
  <c r="E38" i="17" s="1"/>
  <c r="D38" i="8"/>
  <c r="D38" i="17" s="1"/>
  <c r="C38" i="8"/>
  <c r="C38" i="17" s="1"/>
  <c r="P37" i="8"/>
  <c r="O37" i="8"/>
  <c r="O37" i="17" s="1"/>
  <c r="N37" i="8"/>
  <c r="N37" i="17" s="1"/>
  <c r="M37" i="8"/>
  <c r="M37" i="17" s="1"/>
  <c r="L37" i="8"/>
  <c r="L37" i="17" s="1"/>
  <c r="K37" i="8"/>
  <c r="K37" i="17" s="1"/>
  <c r="J37" i="8"/>
  <c r="J37" i="17" s="1"/>
  <c r="I37" i="8"/>
  <c r="I37" i="17" s="1"/>
  <c r="H37" i="8"/>
  <c r="H37" i="17" s="1"/>
  <c r="G37" i="8"/>
  <c r="G37" i="17" s="1"/>
  <c r="F37" i="8"/>
  <c r="F37" i="17" s="1"/>
  <c r="E37" i="8"/>
  <c r="E37" i="17" s="1"/>
  <c r="D37" i="8"/>
  <c r="D37" i="17" s="1"/>
  <c r="C37" i="8"/>
  <c r="C37" i="17" s="1"/>
  <c r="P36" i="8"/>
  <c r="O36" i="8"/>
  <c r="O36" i="17" s="1"/>
  <c r="N36" i="8"/>
  <c r="N36" i="17" s="1"/>
  <c r="M36" i="8"/>
  <c r="M36" i="17" s="1"/>
  <c r="L36" i="8"/>
  <c r="L36" i="17" s="1"/>
  <c r="K36" i="8"/>
  <c r="K36" i="17" s="1"/>
  <c r="J36" i="8"/>
  <c r="J36" i="17" s="1"/>
  <c r="I36" i="8"/>
  <c r="I36" i="17" s="1"/>
  <c r="H36" i="8"/>
  <c r="H36" i="17" s="1"/>
  <c r="G36" i="8"/>
  <c r="G36" i="17" s="1"/>
  <c r="F36" i="8"/>
  <c r="F36" i="17" s="1"/>
  <c r="E36" i="8"/>
  <c r="E36" i="17" s="1"/>
  <c r="D36" i="8"/>
  <c r="D36" i="17" s="1"/>
  <c r="C36" i="8"/>
  <c r="C36" i="17" s="1"/>
  <c r="P35" i="8"/>
  <c r="O35" i="8"/>
  <c r="O35" i="17" s="1"/>
  <c r="N35" i="8"/>
  <c r="N35" i="17" s="1"/>
  <c r="M35" i="8"/>
  <c r="M35" i="17" s="1"/>
  <c r="L35" i="8"/>
  <c r="L35" i="17" s="1"/>
  <c r="K35" i="8"/>
  <c r="K35" i="17" s="1"/>
  <c r="J35" i="8"/>
  <c r="J35" i="17" s="1"/>
  <c r="I35" i="8"/>
  <c r="I35" i="17" s="1"/>
  <c r="H35" i="8"/>
  <c r="H35" i="17" s="1"/>
  <c r="G35" i="8"/>
  <c r="G35" i="17" s="1"/>
  <c r="F35" i="8"/>
  <c r="F35" i="17" s="1"/>
  <c r="E35" i="8"/>
  <c r="E35" i="17" s="1"/>
  <c r="D35" i="8"/>
  <c r="D35" i="17" s="1"/>
  <c r="C35" i="8"/>
  <c r="C35" i="17" s="1"/>
  <c r="P34" i="8"/>
  <c r="O34" i="8"/>
  <c r="O34" i="17" s="1"/>
  <c r="N34" i="8"/>
  <c r="N34" i="17" s="1"/>
  <c r="M34" i="8"/>
  <c r="M34" i="17" s="1"/>
  <c r="L34" i="8"/>
  <c r="L34" i="17" s="1"/>
  <c r="K34" i="8"/>
  <c r="K34" i="17" s="1"/>
  <c r="J34" i="8"/>
  <c r="J34" i="17" s="1"/>
  <c r="I34" i="8"/>
  <c r="I34" i="17" s="1"/>
  <c r="H34" i="8"/>
  <c r="H34" i="17" s="1"/>
  <c r="G34" i="8"/>
  <c r="G34" i="17" s="1"/>
  <c r="F34" i="8"/>
  <c r="F34" i="17" s="1"/>
  <c r="E34" i="8"/>
  <c r="E34" i="17" s="1"/>
  <c r="D34" i="8"/>
  <c r="D34" i="17" s="1"/>
  <c r="C34" i="8"/>
  <c r="C34" i="17" s="1"/>
  <c r="B39" i="8"/>
  <c r="B39" i="17" s="1"/>
  <c r="B38" i="8"/>
  <c r="B38" i="17" s="1"/>
  <c r="B37" i="8"/>
  <c r="B37" i="17" s="1"/>
  <c r="B36" i="8"/>
  <c r="B36" i="17" s="1"/>
  <c r="P36" i="17" s="1"/>
  <c r="B35" i="8"/>
  <c r="B35" i="17" s="1"/>
  <c r="B34" i="8"/>
  <c r="B34" i="17" s="1"/>
  <c r="P32" i="8"/>
  <c r="O32" i="8"/>
  <c r="O32" i="17" s="1"/>
  <c r="N32" i="8"/>
  <c r="N32" i="17" s="1"/>
  <c r="M32" i="8"/>
  <c r="M32" i="17" s="1"/>
  <c r="L32" i="8"/>
  <c r="L32" i="17" s="1"/>
  <c r="K32" i="8"/>
  <c r="K32" i="17" s="1"/>
  <c r="J32" i="8"/>
  <c r="J32" i="17" s="1"/>
  <c r="I32" i="8"/>
  <c r="I32" i="17" s="1"/>
  <c r="H32" i="8"/>
  <c r="H32" i="17" s="1"/>
  <c r="G32" i="8"/>
  <c r="G32" i="17" s="1"/>
  <c r="F32" i="8"/>
  <c r="F32" i="17" s="1"/>
  <c r="E32" i="8"/>
  <c r="E32" i="17" s="1"/>
  <c r="D32" i="8"/>
  <c r="D32" i="17" s="1"/>
  <c r="C32" i="8"/>
  <c r="C32" i="17" s="1"/>
  <c r="P31" i="8"/>
  <c r="O31" i="8"/>
  <c r="O31" i="17" s="1"/>
  <c r="N31" i="8"/>
  <c r="N31" i="17" s="1"/>
  <c r="M31" i="8"/>
  <c r="M31" i="17" s="1"/>
  <c r="L31" i="8"/>
  <c r="L31" i="17" s="1"/>
  <c r="K31" i="8"/>
  <c r="K31" i="17" s="1"/>
  <c r="J31" i="8"/>
  <c r="J31" i="17" s="1"/>
  <c r="I31" i="8"/>
  <c r="I31" i="17" s="1"/>
  <c r="H31" i="8"/>
  <c r="H31" i="17" s="1"/>
  <c r="G31" i="8"/>
  <c r="G31" i="17" s="1"/>
  <c r="F31" i="8"/>
  <c r="F31" i="17" s="1"/>
  <c r="E31" i="8"/>
  <c r="E31" i="17" s="1"/>
  <c r="D31" i="8"/>
  <c r="D31" i="17" s="1"/>
  <c r="C31" i="8"/>
  <c r="C31" i="17" s="1"/>
  <c r="P30" i="8"/>
  <c r="O30" i="8"/>
  <c r="O30" i="17" s="1"/>
  <c r="N30" i="8"/>
  <c r="N30" i="17" s="1"/>
  <c r="M30" i="8"/>
  <c r="M30" i="17" s="1"/>
  <c r="L30" i="8"/>
  <c r="L30" i="17" s="1"/>
  <c r="K30" i="8"/>
  <c r="K30" i="17" s="1"/>
  <c r="J30" i="8"/>
  <c r="J30" i="17" s="1"/>
  <c r="I30" i="8"/>
  <c r="I30" i="17" s="1"/>
  <c r="H30" i="8"/>
  <c r="H30" i="17" s="1"/>
  <c r="G30" i="8"/>
  <c r="G30" i="17" s="1"/>
  <c r="F30" i="8"/>
  <c r="F30" i="17" s="1"/>
  <c r="E30" i="8"/>
  <c r="E30" i="17" s="1"/>
  <c r="D30" i="8"/>
  <c r="D30" i="17" s="1"/>
  <c r="C30" i="8"/>
  <c r="C30" i="17" s="1"/>
  <c r="P29" i="8"/>
  <c r="O29" i="8"/>
  <c r="O29" i="17" s="1"/>
  <c r="N29" i="8"/>
  <c r="N29" i="17" s="1"/>
  <c r="M29" i="8"/>
  <c r="M29" i="17" s="1"/>
  <c r="L29" i="8"/>
  <c r="L29" i="17" s="1"/>
  <c r="K29" i="8"/>
  <c r="K29" i="17" s="1"/>
  <c r="J29" i="8"/>
  <c r="J29" i="17" s="1"/>
  <c r="I29" i="8"/>
  <c r="I29" i="17" s="1"/>
  <c r="H29" i="8"/>
  <c r="H29" i="17" s="1"/>
  <c r="G29" i="8"/>
  <c r="G29" i="17" s="1"/>
  <c r="F29" i="8"/>
  <c r="F29" i="17" s="1"/>
  <c r="E29" i="8"/>
  <c r="E29" i="17" s="1"/>
  <c r="D29" i="8"/>
  <c r="D29" i="17" s="1"/>
  <c r="C29" i="8"/>
  <c r="C29" i="17" s="1"/>
  <c r="P28" i="8"/>
  <c r="O28" i="8"/>
  <c r="O28" i="17" s="1"/>
  <c r="N28" i="8"/>
  <c r="N28" i="17" s="1"/>
  <c r="M28" i="8"/>
  <c r="M28" i="17" s="1"/>
  <c r="L28" i="8"/>
  <c r="L28" i="17" s="1"/>
  <c r="K28" i="8"/>
  <c r="K28" i="17" s="1"/>
  <c r="J28" i="8"/>
  <c r="J28" i="17" s="1"/>
  <c r="I28" i="8"/>
  <c r="I28" i="17" s="1"/>
  <c r="H28" i="8"/>
  <c r="H28" i="17" s="1"/>
  <c r="G28" i="8"/>
  <c r="G28" i="17" s="1"/>
  <c r="F28" i="8"/>
  <c r="F28" i="17" s="1"/>
  <c r="E28" i="8"/>
  <c r="E28" i="17" s="1"/>
  <c r="D28" i="8"/>
  <c r="D28" i="17" s="1"/>
  <c r="C28" i="8"/>
  <c r="C28" i="17" s="1"/>
  <c r="P27" i="8"/>
  <c r="O27" i="8"/>
  <c r="O27" i="17" s="1"/>
  <c r="N27" i="8"/>
  <c r="N27" i="17" s="1"/>
  <c r="M27" i="8"/>
  <c r="M27" i="17" s="1"/>
  <c r="L27" i="8"/>
  <c r="L27" i="17" s="1"/>
  <c r="K27" i="8"/>
  <c r="K27" i="17" s="1"/>
  <c r="J27" i="8"/>
  <c r="J27" i="17" s="1"/>
  <c r="I27" i="8"/>
  <c r="I27" i="17" s="1"/>
  <c r="H27" i="8"/>
  <c r="H27" i="17" s="1"/>
  <c r="G27" i="8"/>
  <c r="G27" i="17" s="1"/>
  <c r="F27" i="8"/>
  <c r="F27" i="17" s="1"/>
  <c r="E27" i="8"/>
  <c r="E27" i="17" s="1"/>
  <c r="D27" i="8"/>
  <c r="D27" i="17" s="1"/>
  <c r="C27" i="8"/>
  <c r="C27" i="17" s="1"/>
  <c r="B32" i="8"/>
  <c r="B32" i="17" s="1"/>
  <c r="B31" i="8"/>
  <c r="B31" i="17" s="1"/>
  <c r="B30" i="8"/>
  <c r="B30" i="17" s="1"/>
  <c r="B29" i="8"/>
  <c r="B29" i="17" s="1"/>
  <c r="B28" i="8"/>
  <c r="B28" i="17" s="1"/>
  <c r="B27" i="8"/>
  <c r="B27" i="17" s="1"/>
  <c r="P25" i="8"/>
  <c r="O25" i="8"/>
  <c r="O25" i="17" s="1"/>
  <c r="N25" i="8"/>
  <c r="N25" i="17" s="1"/>
  <c r="M25" i="8"/>
  <c r="M25" i="17" s="1"/>
  <c r="L25" i="8"/>
  <c r="L25" i="17" s="1"/>
  <c r="K25" i="8"/>
  <c r="K25" i="17" s="1"/>
  <c r="J25" i="8"/>
  <c r="J25" i="17" s="1"/>
  <c r="I25" i="8"/>
  <c r="I25" i="17" s="1"/>
  <c r="H25" i="8"/>
  <c r="H25" i="17" s="1"/>
  <c r="G25" i="8"/>
  <c r="G25" i="17" s="1"/>
  <c r="F25" i="8"/>
  <c r="F25" i="17" s="1"/>
  <c r="E25" i="8"/>
  <c r="E25" i="17" s="1"/>
  <c r="D25" i="8"/>
  <c r="D25" i="17" s="1"/>
  <c r="C25" i="8"/>
  <c r="C25" i="17" s="1"/>
  <c r="P24" i="8"/>
  <c r="O24" i="8"/>
  <c r="O24" i="17" s="1"/>
  <c r="N24" i="8"/>
  <c r="N24" i="17" s="1"/>
  <c r="M24" i="8"/>
  <c r="M24" i="17" s="1"/>
  <c r="L24" i="8"/>
  <c r="L24" i="17" s="1"/>
  <c r="K24" i="8"/>
  <c r="K24" i="17" s="1"/>
  <c r="J24" i="8"/>
  <c r="J24" i="17" s="1"/>
  <c r="I24" i="8"/>
  <c r="I24" i="17" s="1"/>
  <c r="H24" i="8"/>
  <c r="H24" i="17" s="1"/>
  <c r="G24" i="8"/>
  <c r="G24" i="17" s="1"/>
  <c r="F24" i="8"/>
  <c r="F24" i="17" s="1"/>
  <c r="E24" i="8"/>
  <c r="E24" i="17" s="1"/>
  <c r="D24" i="8"/>
  <c r="D24" i="17" s="1"/>
  <c r="C24" i="8"/>
  <c r="C24" i="17" s="1"/>
  <c r="P23" i="8"/>
  <c r="O23" i="8"/>
  <c r="O23" i="17" s="1"/>
  <c r="N23" i="8"/>
  <c r="N23" i="17" s="1"/>
  <c r="M23" i="8"/>
  <c r="M23" i="17" s="1"/>
  <c r="L23" i="8"/>
  <c r="L23" i="17" s="1"/>
  <c r="K23" i="8"/>
  <c r="K23" i="17" s="1"/>
  <c r="J23" i="8"/>
  <c r="J23" i="17" s="1"/>
  <c r="I23" i="8"/>
  <c r="I23" i="17" s="1"/>
  <c r="H23" i="8"/>
  <c r="H23" i="17" s="1"/>
  <c r="G23" i="8"/>
  <c r="G23" i="17" s="1"/>
  <c r="F23" i="8"/>
  <c r="F23" i="17" s="1"/>
  <c r="E23" i="8"/>
  <c r="E23" i="17" s="1"/>
  <c r="D23" i="8"/>
  <c r="D23" i="17" s="1"/>
  <c r="C23" i="8"/>
  <c r="C23" i="17" s="1"/>
  <c r="P22" i="8"/>
  <c r="O22" i="8"/>
  <c r="O22" i="17" s="1"/>
  <c r="N22" i="8"/>
  <c r="N22" i="17" s="1"/>
  <c r="M22" i="8"/>
  <c r="M22" i="17" s="1"/>
  <c r="L22" i="8"/>
  <c r="L22" i="17" s="1"/>
  <c r="K22" i="8"/>
  <c r="K22" i="17" s="1"/>
  <c r="J22" i="8"/>
  <c r="J22" i="17" s="1"/>
  <c r="I22" i="8"/>
  <c r="I22" i="17" s="1"/>
  <c r="H22" i="8"/>
  <c r="H22" i="17" s="1"/>
  <c r="G22" i="8"/>
  <c r="G22" i="17" s="1"/>
  <c r="F22" i="8"/>
  <c r="F22" i="17" s="1"/>
  <c r="E22" i="8"/>
  <c r="E22" i="17" s="1"/>
  <c r="D22" i="8"/>
  <c r="D22" i="17" s="1"/>
  <c r="C22" i="8"/>
  <c r="C22" i="17" s="1"/>
  <c r="P21" i="8"/>
  <c r="O21" i="8"/>
  <c r="O21" i="17" s="1"/>
  <c r="N21" i="8"/>
  <c r="N21" i="17" s="1"/>
  <c r="M21" i="8"/>
  <c r="M21" i="17" s="1"/>
  <c r="L21" i="8"/>
  <c r="L21" i="17" s="1"/>
  <c r="K21" i="8"/>
  <c r="K21" i="17" s="1"/>
  <c r="J21" i="8"/>
  <c r="J21" i="17" s="1"/>
  <c r="I21" i="8"/>
  <c r="I21" i="17" s="1"/>
  <c r="H21" i="8"/>
  <c r="H21" i="17" s="1"/>
  <c r="G21" i="8"/>
  <c r="G21" i="17" s="1"/>
  <c r="F21" i="8"/>
  <c r="F21" i="17" s="1"/>
  <c r="E21" i="8"/>
  <c r="E21" i="17" s="1"/>
  <c r="D21" i="8"/>
  <c r="D21" i="17" s="1"/>
  <c r="C21" i="8"/>
  <c r="C21" i="17" s="1"/>
  <c r="P20" i="8"/>
  <c r="O20" i="8"/>
  <c r="O20" i="17" s="1"/>
  <c r="N20" i="8"/>
  <c r="N20" i="17" s="1"/>
  <c r="M20" i="8"/>
  <c r="M20" i="17" s="1"/>
  <c r="L20" i="8"/>
  <c r="L20" i="17" s="1"/>
  <c r="K20" i="8"/>
  <c r="K20" i="17" s="1"/>
  <c r="J20" i="8"/>
  <c r="J20" i="17" s="1"/>
  <c r="I20" i="8"/>
  <c r="I20" i="17" s="1"/>
  <c r="H20" i="8"/>
  <c r="H20" i="17" s="1"/>
  <c r="G20" i="8"/>
  <c r="G20" i="17" s="1"/>
  <c r="F20" i="8"/>
  <c r="F20" i="17" s="1"/>
  <c r="E20" i="8"/>
  <c r="E20" i="17" s="1"/>
  <c r="D20" i="8"/>
  <c r="D20" i="17" s="1"/>
  <c r="C20" i="8"/>
  <c r="C20" i="17" s="1"/>
  <c r="B25" i="8"/>
  <c r="B25" i="17" s="1"/>
  <c r="B24" i="8"/>
  <c r="B24" i="17" s="1"/>
  <c r="B23" i="8"/>
  <c r="B23" i="17" s="1"/>
  <c r="B22" i="8"/>
  <c r="B22" i="17" s="1"/>
  <c r="B21" i="8"/>
  <c r="B21" i="17" s="1"/>
  <c r="B20" i="8"/>
  <c r="B20" i="17" s="1"/>
  <c r="P30" i="17" l="1"/>
  <c r="P22" i="17"/>
  <c r="P28" i="17"/>
  <c r="P32" i="17"/>
  <c r="P20" i="17"/>
  <c r="P24" i="17"/>
  <c r="P29" i="17"/>
  <c r="P21" i="17"/>
  <c r="P25" i="17"/>
  <c r="P23" i="17"/>
  <c r="P27" i="17"/>
  <c r="P31" i="17"/>
  <c r="P37" i="17"/>
  <c r="P34" i="17"/>
  <c r="P38" i="17"/>
  <c r="P35" i="17"/>
  <c r="P39" i="17"/>
  <c r="P18" i="8"/>
  <c r="O18" i="8"/>
  <c r="O18" i="17" s="1"/>
  <c r="N18" i="8"/>
  <c r="N18" i="17" s="1"/>
  <c r="M18" i="8"/>
  <c r="M18" i="17" s="1"/>
  <c r="L18" i="8"/>
  <c r="L18" i="17" s="1"/>
  <c r="K18" i="8"/>
  <c r="K18" i="17" s="1"/>
  <c r="J18" i="8"/>
  <c r="J18" i="17" s="1"/>
  <c r="I18" i="8"/>
  <c r="I18" i="17" s="1"/>
  <c r="H18" i="8"/>
  <c r="H18" i="17" s="1"/>
  <c r="G18" i="8"/>
  <c r="G18" i="17" s="1"/>
  <c r="F18" i="8"/>
  <c r="F18" i="17" s="1"/>
  <c r="E18" i="8"/>
  <c r="E18" i="17" s="1"/>
  <c r="D18" i="8"/>
  <c r="D18" i="17" s="1"/>
  <c r="C18" i="8"/>
  <c r="C18" i="17" s="1"/>
  <c r="P17" i="8"/>
  <c r="O17" i="8"/>
  <c r="O17" i="17" s="1"/>
  <c r="N17" i="8"/>
  <c r="N17" i="17" s="1"/>
  <c r="M17" i="8"/>
  <c r="M17" i="17" s="1"/>
  <c r="L17" i="8"/>
  <c r="L17" i="17" s="1"/>
  <c r="K17" i="8"/>
  <c r="K17" i="17" s="1"/>
  <c r="J17" i="8"/>
  <c r="J17" i="17" s="1"/>
  <c r="I17" i="8"/>
  <c r="I17" i="17" s="1"/>
  <c r="H17" i="8"/>
  <c r="H17" i="17" s="1"/>
  <c r="G17" i="8"/>
  <c r="G17" i="17" s="1"/>
  <c r="F17" i="8"/>
  <c r="F17" i="17" s="1"/>
  <c r="E17" i="8"/>
  <c r="E17" i="17" s="1"/>
  <c r="D17" i="8"/>
  <c r="D17" i="17" s="1"/>
  <c r="C17" i="8"/>
  <c r="C17" i="17" s="1"/>
  <c r="P16" i="8"/>
  <c r="O16" i="8"/>
  <c r="O16" i="17" s="1"/>
  <c r="N16" i="8"/>
  <c r="N16" i="17" s="1"/>
  <c r="M16" i="8"/>
  <c r="M16" i="17" s="1"/>
  <c r="L16" i="8"/>
  <c r="L16" i="17" s="1"/>
  <c r="K16" i="8"/>
  <c r="K16" i="17" s="1"/>
  <c r="J16" i="8"/>
  <c r="J16" i="17" s="1"/>
  <c r="I16" i="8"/>
  <c r="I16" i="17" s="1"/>
  <c r="H16" i="8"/>
  <c r="H16" i="17" s="1"/>
  <c r="G16" i="8"/>
  <c r="G16" i="17" s="1"/>
  <c r="F16" i="8"/>
  <c r="F16" i="17" s="1"/>
  <c r="E16" i="8"/>
  <c r="E16" i="17" s="1"/>
  <c r="D16" i="8"/>
  <c r="D16" i="17" s="1"/>
  <c r="C16" i="8"/>
  <c r="C16" i="17" s="1"/>
  <c r="P15" i="8"/>
  <c r="O15" i="8"/>
  <c r="O15" i="17" s="1"/>
  <c r="N15" i="8"/>
  <c r="N15" i="17" s="1"/>
  <c r="M15" i="8"/>
  <c r="M15" i="17" s="1"/>
  <c r="L15" i="8"/>
  <c r="L15" i="17" s="1"/>
  <c r="K15" i="8"/>
  <c r="K15" i="17" s="1"/>
  <c r="J15" i="8"/>
  <c r="J15" i="17" s="1"/>
  <c r="I15" i="8"/>
  <c r="I15" i="17" s="1"/>
  <c r="H15" i="8"/>
  <c r="H15" i="17" s="1"/>
  <c r="G15" i="8"/>
  <c r="G15" i="17" s="1"/>
  <c r="F15" i="8"/>
  <c r="F15" i="17" s="1"/>
  <c r="E15" i="8"/>
  <c r="E15" i="17" s="1"/>
  <c r="D15" i="8"/>
  <c r="D15" i="17" s="1"/>
  <c r="C15" i="8"/>
  <c r="C15" i="17" s="1"/>
  <c r="P14" i="8"/>
  <c r="O14" i="8"/>
  <c r="O14" i="17" s="1"/>
  <c r="N14" i="8"/>
  <c r="N14" i="17" s="1"/>
  <c r="M14" i="8"/>
  <c r="M14" i="17" s="1"/>
  <c r="L14" i="8"/>
  <c r="L14" i="17" s="1"/>
  <c r="K14" i="8"/>
  <c r="K14" i="17" s="1"/>
  <c r="J14" i="8"/>
  <c r="J14" i="17" s="1"/>
  <c r="I14" i="8"/>
  <c r="I14" i="17" s="1"/>
  <c r="H14" i="8"/>
  <c r="H14" i="17" s="1"/>
  <c r="G14" i="8"/>
  <c r="G14" i="17" s="1"/>
  <c r="F14" i="8"/>
  <c r="F14" i="17" s="1"/>
  <c r="E14" i="8"/>
  <c r="E14" i="17" s="1"/>
  <c r="D14" i="8"/>
  <c r="D14" i="17" s="1"/>
  <c r="C14" i="8"/>
  <c r="C14" i="17" s="1"/>
  <c r="P13" i="8"/>
  <c r="O13" i="8"/>
  <c r="O13" i="17" s="1"/>
  <c r="N13" i="8"/>
  <c r="N13" i="17" s="1"/>
  <c r="M13" i="8"/>
  <c r="M13" i="17" s="1"/>
  <c r="L13" i="8"/>
  <c r="L13" i="17" s="1"/>
  <c r="K13" i="8"/>
  <c r="K13" i="17" s="1"/>
  <c r="J13" i="8"/>
  <c r="J13" i="17" s="1"/>
  <c r="I13" i="8"/>
  <c r="I13" i="17" s="1"/>
  <c r="H13" i="8"/>
  <c r="H13" i="17" s="1"/>
  <c r="G13" i="8"/>
  <c r="G13" i="17" s="1"/>
  <c r="F13" i="8"/>
  <c r="F13" i="17" s="1"/>
  <c r="E13" i="8"/>
  <c r="E13" i="17" s="1"/>
  <c r="D13" i="8"/>
  <c r="D13" i="17" s="1"/>
  <c r="C13" i="8"/>
  <c r="C13" i="17" s="1"/>
  <c r="B18" i="8"/>
  <c r="B18" i="17" s="1"/>
  <c r="B17" i="8"/>
  <c r="B17" i="17" s="1"/>
  <c r="B16" i="8"/>
  <c r="B16" i="17" s="1"/>
  <c r="B15" i="8"/>
  <c r="B15" i="17" s="1"/>
  <c r="B14" i="8"/>
  <c r="B14" i="17" s="1"/>
  <c r="B13" i="8"/>
  <c r="B13" i="17" s="1"/>
  <c r="P11" i="8"/>
  <c r="O11" i="8"/>
  <c r="O11" i="17" s="1"/>
  <c r="N11" i="8"/>
  <c r="N11" i="17" s="1"/>
  <c r="M11" i="8"/>
  <c r="M11" i="17" s="1"/>
  <c r="L11" i="8"/>
  <c r="L11" i="17" s="1"/>
  <c r="K11" i="8"/>
  <c r="K11" i="17" s="1"/>
  <c r="J11" i="8"/>
  <c r="J11" i="17" s="1"/>
  <c r="I11" i="8"/>
  <c r="I11" i="17" s="1"/>
  <c r="H11" i="8"/>
  <c r="H11" i="17" s="1"/>
  <c r="G11" i="8"/>
  <c r="G11" i="17" s="1"/>
  <c r="F11" i="8"/>
  <c r="F11" i="17" s="1"/>
  <c r="E11" i="8"/>
  <c r="E11" i="17" s="1"/>
  <c r="D11" i="8"/>
  <c r="D11" i="17" s="1"/>
  <c r="C11" i="8"/>
  <c r="C11" i="17" s="1"/>
  <c r="P10" i="8"/>
  <c r="O10" i="8"/>
  <c r="O10" i="17" s="1"/>
  <c r="N10" i="8"/>
  <c r="N10" i="17" s="1"/>
  <c r="M10" i="8"/>
  <c r="M10" i="17" s="1"/>
  <c r="L10" i="8"/>
  <c r="L10" i="17" s="1"/>
  <c r="K10" i="8"/>
  <c r="K10" i="17" s="1"/>
  <c r="J10" i="8"/>
  <c r="J10" i="17" s="1"/>
  <c r="I10" i="8"/>
  <c r="I10" i="17" s="1"/>
  <c r="H10" i="8"/>
  <c r="H10" i="17" s="1"/>
  <c r="G10" i="8"/>
  <c r="G10" i="17" s="1"/>
  <c r="F10" i="8"/>
  <c r="F10" i="17" s="1"/>
  <c r="E10" i="8"/>
  <c r="E10" i="17" s="1"/>
  <c r="D10" i="8"/>
  <c r="D10" i="17" s="1"/>
  <c r="C10" i="8"/>
  <c r="C10" i="17" s="1"/>
  <c r="P9" i="8"/>
  <c r="O9" i="8"/>
  <c r="O9" i="17" s="1"/>
  <c r="N9" i="8"/>
  <c r="N9" i="17" s="1"/>
  <c r="M9" i="8"/>
  <c r="M9" i="17" s="1"/>
  <c r="L9" i="8"/>
  <c r="L9" i="17" s="1"/>
  <c r="K9" i="8"/>
  <c r="K9" i="17" s="1"/>
  <c r="J9" i="8"/>
  <c r="J9" i="17" s="1"/>
  <c r="I9" i="8"/>
  <c r="I9" i="17" s="1"/>
  <c r="H9" i="8"/>
  <c r="H9" i="17" s="1"/>
  <c r="G9" i="8"/>
  <c r="G9" i="17" s="1"/>
  <c r="F9" i="8"/>
  <c r="F9" i="17" s="1"/>
  <c r="E9" i="8"/>
  <c r="E9" i="17" s="1"/>
  <c r="D9" i="8"/>
  <c r="D9" i="17" s="1"/>
  <c r="C9" i="8"/>
  <c r="C9" i="17" s="1"/>
  <c r="P8" i="8"/>
  <c r="O8" i="8"/>
  <c r="O8" i="17" s="1"/>
  <c r="N8" i="8"/>
  <c r="N8" i="17" s="1"/>
  <c r="M8" i="8"/>
  <c r="M8" i="17" s="1"/>
  <c r="L8" i="8"/>
  <c r="L8" i="17" s="1"/>
  <c r="K8" i="8"/>
  <c r="K8" i="17" s="1"/>
  <c r="J8" i="8"/>
  <c r="J8" i="17" s="1"/>
  <c r="I8" i="8"/>
  <c r="I8" i="17" s="1"/>
  <c r="H8" i="8"/>
  <c r="H8" i="17" s="1"/>
  <c r="G8" i="8"/>
  <c r="G8" i="17" s="1"/>
  <c r="F8" i="8"/>
  <c r="F8" i="17" s="1"/>
  <c r="E8" i="8"/>
  <c r="E8" i="17" s="1"/>
  <c r="D8" i="8"/>
  <c r="D8" i="17" s="1"/>
  <c r="C8" i="8"/>
  <c r="C8" i="17" s="1"/>
  <c r="P7" i="8"/>
  <c r="O7" i="8"/>
  <c r="O7" i="17" s="1"/>
  <c r="N7" i="8"/>
  <c r="N7" i="17" s="1"/>
  <c r="M7" i="8"/>
  <c r="M7" i="17" s="1"/>
  <c r="L7" i="8"/>
  <c r="L7" i="17" s="1"/>
  <c r="K7" i="8"/>
  <c r="K7" i="17" s="1"/>
  <c r="J7" i="8"/>
  <c r="J7" i="17" s="1"/>
  <c r="I7" i="8"/>
  <c r="I7" i="17" s="1"/>
  <c r="H7" i="8"/>
  <c r="H7" i="17" s="1"/>
  <c r="G7" i="8"/>
  <c r="G7" i="17" s="1"/>
  <c r="F7" i="8"/>
  <c r="F7" i="17" s="1"/>
  <c r="E7" i="8"/>
  <c r="E7" i="17" s="1"/>
  <c r="D7" i="8"/>
  <c r="D7" i="17" s="1"/>
  <c r="C7" i="8"/>
  <c r="C7" i="17" s="1"/>
  <c r="P6" i="8"/>
  <c r="O6" i="8"/>
  <c r="O6" i="17" s="1"/>
  <c r="N6" i="8"/>
  <c r="N6" i="17" s="1"/>
  <c r="M6" i="8"/>
  <c r="M6" i="17" s="1"/>
  <c r="L6" i="8"/>
  <c r="L6" i="17" s="1"/>
  <c r="K6" i="8"/>
  <c r="K6" i="17" s="1"/>
  <c r="J6" i="8"/>
  <c r="J6" i="17" s="1"/>
  <c r="I6" i="8"/>
  <c r="I6" i="17" s="1"/>
  <c r="H6" i="8"/>
  <c r="H6" i="17" s="1"/>
  <c r="G6" i="8"/>
  <c r="G6" i="17" s="1"/>
  <c r="F6" i="8"/>
  <c r="F6" i="17" s="1"/>
  <c r="E6" i="8"/>
  <c r="E6" i="17" s="1"/>
  <c r="D6" i="8"/>
  <c r="D6" i="17" s="1"/>
  <c r="C6" i="8"/>
  <c r="C6" i="17" s="1"/>
  <c r="B11" i="8"/>
  <c r="B11" i="17" s="1"/>
  <c r="B10" i="8"/>
  <c r="B10" i="17" s="1"/>
  <c r="B9" i="8"/>
  <c r="B9" i="17" s="1"/>
  <c r="B8" i="8"/>
  <c r="B8" i="17" s="1"/>
  <c r="B7" i="8"/>
  <c r="B7" i="17" s="1"/>
  <c r="B6" i="8"/>
  <c r="B6" i="17" s="1"/>
  <c r="P15" i="17" l="1"/>
  <c r="P6" i="17"/>
  <c r="P10" i="17"/>
  <c r="P7" i="17"/>
  <c r="P11" i="17"/>
  <c r="P13" i="17"/>
  <c r="P17" i="17"/>
  <c r="P8" i="17"/>
  <c r="P16" i="17"/>
  <c r="P9" i="17"/>
  <c r="P14" i="17"/>
  <c r="P18" i="17"/>
  <c r="DJ1" i="1"/>
  <c r="CT1" i="1"/>
  <c r="CD1" i="1"/>
  <c r="BN1" i="1"/>
  <c r="AX1" i="1"/>
  <c r="AH1" i="1"/>
  <c r="R1" i="1"/>
  <c r="A33" i="17" l="1"/>
  <c r="A26" i="17"/>
  <c r="A19" i="17"/>
  <c r="A12" i="17"/>
  <c r="A5" i="17"/>
  <c r="DR12" i="1" l="1"/>
  <c r="CD12" i="1" l="1"/>
  <c r="DW12" i="1" l="1"/>
  <c r="DV12" i="1"/>
  <c r="DU12" i="1"/>
  <c r="DT12" i="1"/>
  <c r="DS12" i="1"/>
  <c r="DQ12" i="1"/>
  <c r="DP12" i="1"/>
  <c r="DO12" i="1"/>
  <c r="DN12" i="1"/>
  <c r="DM12" i="1"/>
  <c r="DL12" i="1"/>
  <c r="DK12" i="1"/>
  <c r="DJ12" i="1"/>
  <c r="CP12" i="1"/>
  <c r="CO12" i="1"/>
  <c r="CN12" i="1"/>
  <c r="CM12" i="1"/>
  <c r="CK12" i="1"/>
  <c r="CJ12" i="1"/>
  <c r="CI12" i="1"/>
  <c r="CH12" i="1"/>
  <c r="CG12" i="1"/>
  <c r="CF12" i="1"/>
  <c r="CE12" i="1"/>
  <c r="CP13" i="1" l="1"/>
  <c r="DW13" i="1"/>
  <c r="DL13" i="1" l="1"/>
  <c r="DN13" i="1"/>
  <c r="DP13" i="1"/>
  <c r="DR13" i="1"/>
  <c r="DT13" i="1"/>
  <c r="DV13" i="1"/>
  <c r="DK13" i="1"/>
  <c r="DM13" i="1"/>
  <c r="DO13" i="1"/>
  <c r="DQ13" i="1"/>
  <c r="DS13" i="1"/>
  <c r="DU13" i="1"/>
  <c r="CE13" i="1"/>
  <c r="CG13" i="1"/>
  <c r="CI13" i="1"/>
  <c r="CK13" i="1"/>
  <c r="CM13" i="1"/>
  <c r="CO13" i="1"/>
  <c r="CQ13" i="1"/>
  <c r="CF13" i="1"/>
  <c r="CH13" i="1"/>
  <c r="CJ13" i="1"/>
  <c r="CL13" i="1"/>
  <c r="CN13" i="1"/>
  <c r="A33" i="8" l="1"/>
  <c r="A26" i="8"/>
  <c r="A19" i="8"/>
  <c r="A12" i="8"/>
  <c r="A5" i="8"/>
</calcChain>
</file>

<file path=xl/sharedStrings.xml><?xml version="1.0" encoding="utf-8"?>
<sst xmlns="http://schemas.openxmlformats.org/spreadsheetml/2006/main" count="601" uniqueCount="50">
  <si>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</si>
  <si>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</si>
  <si>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</si>
  <si>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</si>
  <si>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</si>
  <si>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</si>
  <si>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</si>
  <si>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</si>
  <si>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</si>
  <si>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</si>
  <si>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</si>
  <si>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</si>
  <si>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</si>
  <si>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</si>
  <si>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</si>
  <si>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</si>
  <si>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</si>
  <si>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</si>
  <si>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</si>
  <si>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</si>
  <si>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</si>
  <si>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</si>
  <si>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</si>
  <si>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</si>
  <si>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</si>
  <si>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</si>
  <si>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</si>
  <si>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</si>
  <si>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</si>
  <si>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Kč/studenta</t>
  </si>
  <si>
    <t>ONIV v Kč/studenta</t>
  </si>
  <si>
    <t>(v Kč/studenta)</t>
  </si>
  <si>
    <t>VYŠŠÍ ODBORNÉ ŠKOLY</t>
  </si>
  <si>
    <t>Příloha č. 9</t>
  </si>
  <si>
    <t>75-32-N/01 Sociální práce</t>
  </si>
  <si>
    <t>53-44-N/11 Diplomovaný zubní technik</t>
  </si>
  <si>
    <t>53-41-N/11 Diplomovaná všeobecná sestra</t>
  </si>
  <si>
    <t>53-43-N/11 Diplomovaný farmaceutický asistent</t>
  </si>
  <si>
    <t>53-41-N/21 Diplomovaný zdravotnický záchranář</t>
  </si>
  <si>
    <t>Vyšší odborné školy (kategorie oborů N)</t>
  </si>
  <si>
    <t>Krajské normativy a ukazatele pro stanovení krajských normativů v roce 2018</t>
  </si>
  <si>
    <t>Porovnání krajských normativů a ukazatelů pro stanovení krajských normativů v letech 2017 a 2018</t>
  </si>
  <si>
    <t>změna roku 2018 oproti roku 2017</t>
  </si>
  <si>
    <t>Krajské normativy Vyšší odborné školy v roce 2018</t>
  </si>
  <si>
    <t>Krajské normativy a ukazatele pro stanovení krajských normativů v roce 2017</t>
  </si>
  <si>
    <t>Vzdělávací programy:</t>
  </si>
  <si>
    <t>stanovených jednotlivými krajskými úřady pro krajské a obecní školství v roce 2018</t>
  </si>
  <si>
    <t>x</t>
  </si>
  <si>
    <t xml:space="preserve"> 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</si>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</sst>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17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17" fillId="0" borderId="0"/>
    <xf numFmtId="43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/>
    <xf numFmtId="0" fontId="17" fillId="0" borderId="0"/>
    <xf numFmtId="0" fontId="21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</cellStyleXfs>
  <cellXfs count="118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5" borderId="1" xfId="0" applyNumberFormat="1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2" fontId="6" fillId="8" borderId="1" xfId="0" applyNumberFormat="1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/>
    <xf numFmtId="4" fontId="4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4" fillId="0" borderId="6" xfId="0" applyNumberFormat="1" applyFont="1" applyBorder="1" applyAlignment="1">
      <alignment wrapText="1"/>
    </xf>
    <xf numFmtId="0" fontId="11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4" fillId="9" borderId="10" xfId="0" applyNumberFormat="1" applyFont="1" applyFill="1" applyBorder="1" applyAlignment="1"/>
    <xf numFmtId="3" fontId="4" fillId="9" borderId="10" xfId="0" applyNumberFormat="1" applyFont="1" applyFill="1" applyBorder="1" applyAlignment="1"/>
    <xf numFmtId="3" fontId="4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13" fillId="0" borderId="0" xfId="0" applyFont="1"/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4" fillId="9" borderId="1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3" fontId="19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indent="15"/>
    </xf>
    <xf numFmtId="0" fontId="0" fillId="0" borderId="0" xfId="0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/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/>
    <xf numFmtId="3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/>
    <xf numFmtId="164" fontId="0" fillId="0" borderId="13" xfId="0" applyNumberFormat="1" applyFont="1" applyBorder="1"/>
    <xf numFmtId="164" fontId="0" fillId="0" borderId="22" xfId="0" applyNumberFormat="1" applyFont="1" applyBorder="1"/>
    <xf numFmtId="164" fontId="0" fillId="0" borderId="1" xfId="0" applyNumberFormat="1" applyFont="1" applyBorder="1"/>
    <xf numFmtId="164" fontId="0" fillId="0" borderId="23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/>
    <xf numFmtId="165" fontId="4" fillId="0" borderId="23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/>
    <xf numFmtId="164" fontId="4" fillId="0" borderId="23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/>
    <xf numFmtId="164" fontId="4" fillId="0" borderId="24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</cellXfs>
  <cellStyles count="60">
    <cellStyle name="Čárka 2" xfId="10"/>
    <cellStyle name="čárky 2" xfId="14"/>
    <cellStyle name="čárky 3" xfId="15"/>
    <cellStyle name="čárky 4" xfId="16"/>
    <cellStyle name="Normální" xfId="0" builtinId="0"/>
    <cellStyle name="normální 10" xfId="17"/>
    <cellStyle name="normální 10 2" xfId="18"/>
    <cellStyle name="normální 11" xfId="19"/>
    <cellStyle name="normální 12" xfId="20"/>
    <cellStyle name="Normální 13" xfId="3"/>
    <cellStyle name="normální 2" xfId="1"/>
    <cellStyle name="normální 2 2" xfId="6"/>
    <cellStyle name="Normální 2 3" xfId="21"/>
    <cellStyle name="normální 2 4" xfId="4"/>
    <cellStyle name="normální 3" xfId="2"/>
    <cellStyle name="Normální 3 2" xfId="22"/>
    <cellStyle name="Normální 3 2 2" xfId="23"/>
    <cellStyle name="Normální 3 2 2 2" xfId="24"/>
    <cellStyle name="Normální 3 2 2 2 2" xfId="25"/>
    <cellStyle name="Normální 3 2 2 3" xfId="26"/>
    <cellStyle name="Normální 3 2 3" xfId="27"/>
    <cellStyle name="Normální 3 2 3 2" xfId="28"/>
    <cellStyle name="Normální 3 2 4" xfId="29"/>
    <cellStyle name="Normální 3 3" xfId="30"/>
    <cellStyle name="Normální 3 3 2" xfId="31"/>
    <cellStyle name="Normální 3 3 2 2" xfId="32"/>
    <cellStyle name="Normální 3 3 3" xfId="33"/>
    <cellStyle name="normální 3 4" xfId="5"/>
    <cellStyle name="normální 3 5" xfId="59"/>
    <cellStyle name="normální 4" xfId="7"/>
    <cellStyle name="normální 4 2" xfId="34"/>
    <cellStyle name="normální 4 2 2" xfId="35"/>
    <cellStyle name="normální 4 2 2 2" xfId="36"/>
    <cellStyle name="normální 4 2 3" xfId="37"/>
    <cellStyle name="normální 5" xfId="8"/>
    <cellStyle name="normální 5 2" xfId="9"/>
    <cellStyle name="normální 5 2 2" xfId="38"/>
    <cellStyle name="normální 5 2 2 2" xfId="39"/>
    <cellStyle name="normální 5 2 3" xfId="40"/>
    <cellStyle name="normální 5 2 4" xfId="13"/>
    <cellStyle name="normální 5 3" xfId="41"/>
    <cellStyle name="normální 5 3 2" xfId="42"/>
    <cellStyle name="normální 5 3 2 2" xfId="43"/>
    <cellStyle name="normální 5 3 3" xfId="44"/>
    <cellStyle name="normální 5 4" xfId="45"/>
    <cellStyle name="normální 5 4 2" xfId="46"/>
    <cellStyle name="normální 5 4 2 2" xfId="47"/>
    <cellStyle name="normální 5 4 3" xfId="48"/>
    <cellStyle name="normální 5 4 4" xfId="49"/>
    <cellStyle name="normální 5 5" xfId="50"/>
    <cellStyle name="normální 5 5 2" xfId="51"/>
    <cellStyle name="normální 5 6" xfId="52"/>
    <cellStyle name="normální 5 7" xfId="12"/>
    <cellStyle name="normální 6" xfId="11"/>
    <cellStyle name="normální 7" xfId="53"/>
    <cellStyle name="normální 8" xfId="54"/>
    <cellStyle name="normální 8 2" xfId="55"/>
    <cellStyle name="normální 9" xfId="56"/>
    <cellStyle name="procent 2" xfId="57"/>
    <cellStyle name="procent 3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2018</a:t>
            </a:r>
          </a:p>
          <a:p>
            <a:pPr>
              <a:defRPr/>
            </a:pPr>
            <a:r>
              <a:rPr lang="cs-CZ" baseline="0"/>
              <a:t>Vyšší odborné školy (v Kč/studenta)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1236324182881394"/>
          <c:w val="0.88068399829909538"/>
          <c:h val="0.6078377968711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53-41-N/11 Diplomovaná všeobecná sestra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formatCode>#,##0</c:formatCode>
                <c:ptCount val="14"/>
                <c:pt idx="0">
                  <c:v>33763.199999999997</c:v>
                </c:pt>
                <c:pt idx="1">
                  <c:v>48121.351314285705</c:v>
                </c:pt>
                <c:pt idx="2">
                  <c:v>44186.564846370602</c:v>
                </c:pt>
                <c:pt idx="3">
                  <c:v>26130.285714285714</c:v>
                </c:pt>
                <c:pt idx="4">
                  <c:v>58983.050847457627</c:v>
                </c:pt>
                <c:pt idx="5">
                  <c:v>31448</c:v>
                </c:pt>
                <c:pt idx="6">
                  <c:v>17576.917847866418</c:v>
                </c:pt>
                <c:pt idx="7">
                  <c:v>38914.785992217898</c:v>
                </c:pt>
                <c:pt idx="8">
                  <c:v>25821.76165803109</c:v>
                </c:pt>
                <c:pt idx="9">
                  <c:v>34258.668691470513</c:v>
                </c:pt>
                <c:pt idx="10">
                  <c:v>42182.610253857645</c:v>
                </c:pt>
                <c:pt idx="11">
                  <c:v>38558.532110091743</c:v>
                </c:pt>
                <c:pt idx="12">
                  <c:v>32273</c:v>
                </c:pt>
                <c:pt idx="13">
                  <c:v>37618.348623853213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53-41-N/21 Diplomovaný zdravotnický záchranář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formatCode>#,##0</c:formatCode>
                <c:ptCount val="14"/>
                <c:pt idx="0">
                  <c:v>31262.222222222223</c:v>
                </c:pt>
                <c:pt idx="1">
                  <c:v>48121.351314285705</c:v>
                </c:pt>
                <c:pt idx="2">
                  <c:v>0</c:v>
                </c:pt>
                <c:pt idx="3">
                  <c:v>34068.874172185431</c:v>
                </c:pt>
                <c:pt idx="4">
                  <c:v>0</c:v>
                </c:pt>
                <c:pt idx="5">
                  <c:v>31448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39099.745689850221</c:v>
                </c:pt>
                <c:pt idx="11">
                  <c:v>38000.723327305604</c:v>
                </c:pt>
                <c:pt idx="12">
                  <c:v>46942.545454545456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53-43-N/11 Diplomovaný farmaceutický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formatCode>#,##0</c:formatCode>
                <c:ptCount val="14"/>
                <c:pt idx="0">
                  <c:v>40425.287356321838</c:v>
                </c:pt>
                <c:pt idx="1">
                  <c:v>48121.351314285705</c:v>
                </c:pt>
                <c:pt idx="2">
                  <c:v>0</c:v>
                </c:pt>
                <c:pt idx="3">
                  <c:v>39195.428571428572</c:v>
                </c:pt>
                <c:pt idx="4">
                  <c:v>39061.224489795917</c:v>
                </c:pt>
                <c:pt idx="5">
                  <c:v>31448</c:v>
                </c:pt>
                <c:pt idx="6">
                  <c:v>0</c:v>
                </c:pt>
                <c:pt idx="7">
                  <c:v>38914.785992217898</c:v>
                </c:pt>
                <c:pt idx="8">
                  <c:v>0</c:v>
                </c:pt>
                <c:pt idx="9">
                  <c:v>0</c:v>
                </c:pt>
                <c:pt idx="10">
                  <c:v>37018.989992603616</c:v>
                </c:pt>
                <c:pt idx="11">
                  <c:v>38242.766151046402</c:v>
                </c:pt>
                <c:pt idx="12">
                  <c:v>0</c:v>
                </c:pt>
                <c:pt idx="13">
                  <c:v>40759.443339960235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53-44-N/11 Diplomovaný zubní technik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formatCode>#,##0</c:formatCode>
                <c:ptCount val="14"/>
                <c:pt idx="0">
                  <c:v>50909.529553679138</c:v>
                </c:pt>
                <c:pt idx="1">
                  <c:v>48121.351314285705</c:v>
                </c:pt>
                <c:pt idx="2">
                  <c:v>47444.076166792693</c:v>
                </c:pt>
                <c:pt idx="3">
                  <c:v>39195.428571428572</c:v>
                </c:pt>
                <c:pt idx="4">
                  <c:v>50501.319261213721</c:v>
                </c:pt>
                <c:pt idx="5">
                  <c:v>31448</c:v>
                </c:pt>
                <c:pt idx="6">
                  <c:v>0</c:v>
                </c:pt>
                <c:pt idx="7">
                  <c:v>38914.785992217898</c:v>
                </c:pt>
                <c:pt idx="8">
                  <c:v>0</c:v>
                </c:pt>
                <c:pt idx="9">
                  <c:v>0</c:v>
                </c:pt>
                <c:pt idx="10">
                  <c:v>42281.670166819902</c:v>
                </c:pt>
                <c:pt idx="11">
                  <c:v>46907.142857142855</c:v>
                </c:pt>
                <c:pt idx="12">
                  <c:v>0</c:v>
                </c:pt>
                <c:pt idx="13">
                  <c:v>47131.034482758623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75-32-N/01 Sociální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formatCode>#,##0</c:formatCode>
                <c:ptCount val="14"/>
                <c:pt idx="0">
                  <c:v>31972.727272727276</c:v>
                </c:pt>
                <c:pt idx="1">
                  <c:v>34588.094693877552</c:v>
                </c:pt>
                <c:pt idx="2">
                  <c:v>33202.622950819677</c:v>
                </c:pt>
                <c:pt idx="3">
                  <c:v>27075.789473684214</c:v>
                </c:pt>
                <c:pt idx="4">
                  <c:v>33056.994818652849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25821.76165803109</c:v>
                </c:pt>
                <c:pt idx="9">
                  <c:v>0</c:v>
                </c:pt>
                <c:pt idx="10">
                  <c:v>33134.891462284657</c:v>
                </c:pt>
                <c:pt idx="11">
                  <c:v>0</c:v>
                </c:pt>
                <c:pt idx="12">
                  <c:v>0</c:v>
                </c:pt>
                <c:pt idx="13">
                  <c:v>29951.789627465303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62552"/>
        <c:axId val="238902600"/>
      </c:barChart>
      <c:catAx>
        <c:axId val="23546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02600"/>
        <c:crosses val="autoZero"/>
        <c:auto val="1"/>
        <c:lblAlgn val="ctr"/>
        <c:lblOffset val="100"/>
        <c:noMultiLvlLbl val="0"/>
      </c:catAx>
      <c:valAx>
        <c:axId val="238902600"/>
        <c:scaling>
          <c:orientation val="minMax"/>
          <c:max val="6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/>
                  <a:t>studenta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462552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2158054711246201"/>
          <c:w val="0.9677006407718588"/>
          <c:h val="6.433381997463097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2018</a:t>
            </a:r>
          </a:p>
          <a:p>
            <a:pPr>
              <a:defRPr/>
            </a:pPr>
            <a:r>
              <a:rPr lang="cs-CZ" sz="1800" b="1" i="0" u="none" strike="noStrike" baseline="0"/>
              <a:t>Vyšší odborné školy </a:t>
            </a:r>
            <a:r>
              <a:rPr lang="cs-CZ" baseline="0"/>
              <a:t>(v Kč/</a:t>
            </a:r>
            <a:r>
              <a:rPr lang="cs-CZ" sz="1800" b="1" i="0" u="none" strike="noStrike" baseline="0"/>
              <a:t>studenta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25787202131648"/>
          <c:w val="0.88823707092479354"/>
          <c:h val="0.6159431666786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53-41-N/11 Diplomovaná všeobecná sestra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formatCode>#,##0</c:formatCode>
                <c:ptCount val="14"/>
                <c:pt idx="0">
                  <c:v>10612.8</c:v>
                </c:pt>
                <c:pt idx="1">
                  <c:v>6551.6923076923076</c:v>
                </c:pt>
                <c:pt idx="2">
                  <c:v>6033.4698927136478</c:v>
                </c:pt>
                <c:pt idx="3">
                  <c:v>4406.7169811320755</c:v>
                </c:pt>
                <c:pt idx="4">
                  <c:v>5142.8571428571431</c:v>
                </c:pt>
                <c:pt idx="5">
                  <c:v>4728.2666666666664</c:v>
                </c:pt>
                <c:pt idx="6">
                  <c:v>3472.6596948163278</c:v>
                </c:pt>
                <c:pt idx="7">
                  <c:v>4613.3604060913704</c:v>
                </c:pt>
                <c:pt idx="8">
                  <c:v>6606.4864864864867</c:v>
                </c:pt>
                <c:pt idx="9">
                  <c:v>6381.6810946662936</c:v>
                </c:pt>
                <c:pt idx="10">
                  <c:v>7389.0008638065083</c:v>
                </c:pt>
                <c:pt idx="11">
                  <c:v>6303.8142620232184</c:v>
                </c:pt>
                <c:pt idx="12">
                  <c:v>4526.6400000000003</c:v>
                </c:pt>
                <c:pt idx="13">
                  <c:v>5419.160170983153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53-41-N/21 Diplomovaný zdravotnický záchranář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formatCode>#,##0</c:formatCode>
                <c:ptCount val="14"/>
                <c:pt idx="0">
                  <c:v>10520.222045995242</c:v>
                </c:pt>
                <c:pt idx="1">
                  <c:v>6551.6923076923076</c:v>
                </c:pt>
                <c:pt idx="2">
                  <c:v>0</c:v>
                </c:pt>
                <c:pt idx="3">
                  <c:v>4406.7169811320755</c:v>
                </c:pt>
                <c:pt idx="4">
                  <c:v>0</c:v>
                </c:pt>
                <c:pt idx="5">
                  <c:v>4728.2666666666664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7389.0008638065083</c:v>
                </c:pt>
                <c:pt idx="11">
                  <c:v>6303.8142620232184</c:v>
                </c:pt>
                <c:pt idx="12">
                  <c:v>4526.6400000000003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53-43-N/11 Diplomovaný farmaceutický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formatCode>#,##0</c:formatCode>
                <c:ptCount val="14"/>
                <c:pt idx="0">
                  <c:v>6764.9158592554822</c:v>
                </c:pt>
                <c:pt idx="1">
                  <c:v>6551.6923076923076</c:v>
                </c:pt>
                <c:pt idx="2">
                  <c:v>0</c:v>
                </c:pt>
                <c:pt idx="3">
                  <c:v>4406.7169811320755</c:v>
                </c:pt>
                <c:pt idx="4">
                  <c:v>5023.2558139534885</c:v>
                </c:pt>
                <c:pt idx="5">
                  <c:v>4728.2666666666664</c:v>
                </c:pt>
                <c:pt idx="6">
                  <c:v>0</c:v>
                </c:pt>
                <c:pt idx="7">
                  <c:v>4613.3604060913704</c:v>
                </c:pt>
                <c:pt idx="8">
                  <c:v>0</c:v>
                </c:pt>
                <c:pt idx="9">
                  <c:v>0</c:v>
                </c:pt>
                <c:pt idx="10">
                  <c:v>7389.0008638065083</c:v>
                </c:pt>
                <c:pt idx="11">
                  <c:v>6303.8142620232184</c:v>
                </c:pt>
                <c:pt idx="12">
                  <c:v>0</c:v>
                </c:pt>
                <c:pt idx="13">
                  <c:v>5419.160170983153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53-44-N/11 Diplomovaný zubní technik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formatCode>#,##0</c:formatCode>
                <c:ptCount val="14"/>
                <c:pt idx="0">
                  <c:v>8844</c:v>
                </c:pt>
                <c:pt idx="1">
                  <c:v>6551.6923076923076</c:v>
                </c:pt>
                <c:pt idx="2">
                  <c:v>9097.9631759521089</c:v>
                </c:pt>
                <c:pt idx="3">
                  <c:v>4406.7169811320755</c:v>
                </c:pt>
                <c:pt idx="4">
                  <c:v>5040.0168000560006</c:v>
                </c:pt>
                <c:pt idx="5">
                  <c:v>4728.2666666666664</c:v>
                </c:pt>
                <c:pt idx="6">
                  <c:v>0</c:v>
                </c:pt>
                <c:pt idx="7">
                  <c:v>4613.3604060913704</c:v>
                </c:pt>
                <c:pt idx="8">
                  <c:v>0</c:v>
                </c:pt>
                <c:pt idx="9">
                  <c:v>0</c:v>
                </c:pt>
                <c:pt idx="10">
                  <c:v>10679.151061173532</c:v>
                </c:pt>
                <c:pt idx="11">
                  <c:v>6483.0017055144972</c:v>
                </c:pt>
                <c:pt idx="12">
                  <c:v>0</c:v>
                </c:pt>
                <c:pt idx="13">
                  <c:v>5419.160170983153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75-32-N/01 Sociální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formatCode>#,##0</c:formatCode>
                <c:ptCount val="14"/>
                <c:pt idx="0">
                  <c:v>6803.0769230769229</c:v>
                </c:pt>
                <c:pt idx="1">
                  <c:v>4731.7777777777774</c:v>
                </c:pt>
                <c:pt idx="2">
                  <c:v>4079.4336540206932</c:v>
                </c:pt>
                <c:pt idx="3">
                  <c:v>4406.7169811320755</c:v>
                </c:pt>
                <c:pt idx="4">
                  <c:v>4882.4593128390597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4700.7692307692305</c:v>
                </c:pt>
                <c:pt idx="9">
                  <c:v>0</c:v>
                </c:pt>
                <c:pt idx="10">
                  <c:v>5598.1675392670149</c:v>
                </c:pt>
                <c:pt idx="11">
                  <c:v>0</c:v>
                </c:pt>
                <c:pt idx="12">
                  <c:v>0</c:v>
                </c:pt>
                <c:pt idx="13">
                  <c:v>5419.160170983153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03384"/>
        <c:axId val="238903776"/>
      </c:barChart>
      <c:catAx>
        <c:axId val="23890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03776"/>
        <c:crosses val="autoZero"/>
        <c:auto val="1"/>
        <c:lblAlgn val="ctr"/>
        <c:lblOffset val="100"/>
        <c:noMultiLvlLbl val="0"/>
      </c:catAx>
      <c:valAx>
        <c:axId val="238903776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/>
                  <a:t>studenta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903384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8E-2"/>
          <c:y val="0.12158054711246201"/>
          <c:w val="0.9677006407718588"/>
          <c:h val="6.43338199746310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2018</a:t>
            </a:r>
          </a:p>
          <a:p>
            <a:pPr>
              <a:defRPr/>
            </a:pPr>
            <a:r>
              <a:rPr lang="cs-CZ" sz="1800" b="1" i="0" u="none" strike="noStrike" baseline="0"/>
              <a:t>Vyšší odborné školy </a:t>
            </a:r>
            <a:r>
              <a:rPr lang="cs-CZ" baseline="0"/>
              <a:t>(v Kč/</a:t>
            </a:r>
            <a:r>
              <a:rPr lang="cs-CZ" sz="1800" b="1" i="0" u="none" strike="noStrike" baseline="0"/>
              <a:t>studenta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1438958428068833"/>
          <c:w val="0.88823707092479354"/>
          <c:h val="0.6058114544192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53-41-N/11 Diplomovaná všeobecná sestra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formatCode>#,##0</c:formatCode>
                <c:ptCount val="14"/>
                <c:pt idx="0">
                  <c:v>760</c:v>
                </c:pt>
                <c:pt idx="1">
                  <c:v>585</c:v>
                </c:pt>
                <c:pt idx="2">
                  <c:v>700</c:v>
                </c:pt>
                <c:pt idx="3">
                  <c:v>522</c:v>
                </c:pt>
                <c:pt idx="4">
                  <c:v>700</c:v>
                </c:pt>
                <c:pt idx="5">
                  <c:v>552</c:v>
                </c:pt>
                <c:pt idx="6">
                  <c:v>550</c:v>
                </c:pt>
                <c:pt idx="7">
                  <c:v>678</c:v>
                </c:pt>
                <c:pt idx="8">
                  <c:v>486</c:v>
                </c:pt>
                <c:pt idx="9">
                  <c:v>638</c:v>
                </c:pt>
                <c:pt idx="10">
                  <c:v>606</c:v>
                </c:pt>
                <c:pt idx="11">
                  <c:v>719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53-41-N/21 Diplomovaný zdravotnický záchranář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formatCode>#,##0</c:formatCode>
                <c:ptCount val="14"/>
                <c:pt idx="0">
                  <c:v>760</c:v>
                </c:pt>
                <c:pt idx="1">
                  <c:v>585</c:v>
                </c:pt>
                <c:pt idx="2">
                  <c:v>0</c:v>
                </c:pt>
                <c:pt idx="3">
                  <c:v>522</c:v>
                </c:pt>
                <c:pt idx="4">
                  <c:v>0</c:v>
                </c:pt>
                <c:pt idx="5">
                  <c:v>552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606</c:v>
                </c:pt>
                <c:pt idx="11">
                  <c:v>719</c:v>
                </c:pt>
                <c:pt idx="12">
                  <c:v>542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53-43-N/11 Diplomovaný farmaceutický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formatCode>#,##0</c:formatCode>
                <c:ptCount val="14"/>
                <c:pt idx="0">
                  <c:v>760</c:v>
                </c:pt>
                <c:pt idx="1">
                  <c:v>585</c:v>
                </c:pt>
                <c:pt idx="2">
                  <c:v>0</c:v>
                </c:pt>
                <c:pt idx="3">
                  <c:v>522</c:v>
                </c:pt>
                <c:pt idx="4">
                  <c:v>700</c:v>
                </c:pt>
                <c:pt idx="5">
                  <c:v>552</c:v>
                </c:pt>
                <c:pt idx="6">
                  <c:v>0</c:v>
                </c:pt>
                <c:pt idx="7">
                  <c:v>678</c:v>
                </c:pt>
                <c:pt idx="8">
                  <c:v>0</c:v>
                </c:pt>
                <c:pt idx="9">
                  <c:v>0</c:v>
                </c:pt>
                <c:pt idx="10">
                  <c:v>606</c:v>
                </c:pt>
                <c:pt idx="11">
                  <c:v>719</c:v>
                </c:pt>
                <c:pt idx="12">
                  <c:v>0</c:v>
                </c:pt>
                <c:pt idx="13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53-44-N/11 Diplomovaný zubní technik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formatCode>#,##0</c:formatCode>
                <c:ptCount val="14"/>
                <c:pt idx="0">
                  <c:v>760</c:v>
                </c:pt>
                <c:pt idx="1">
                  <c:v>1081</c:v>
                </c:pt>
                <c:pt idx="2">
                  <c:v>700</c:v>
                </c:pt>
                <c:pt idx="3">
                  <c:v>522</c:v>
                </c:pt>
                <c:pt idx="4">
                  <c:v>700</c:v>
                </c:pt>
                <c:pt idx="5">
                  <c:v>552</c:v>
                </c:pt>
                <c:pt idx="6">
                  <c:v>0</c:v>
                </c:pt>
                <c:pt idx="7">
                  <c:v>678</c:v>
                </c:pt>
                <c:pt idx="8">
                  <c:v>0</c:v>
                </c:pt>
                <c:pt idx="9">
                  <c:v>0</c:v>
                </c:pt>
                <c:pt idx="10">
                  <c:v>606</c:v>
                </c:pt>
                <c:pt idx="11">
                  <c:v>719</c:v>
                </c:pt>
                <c:pt idx="12">
                  <c:v>0</c:v>
                </c:pt>
                <c:pt idx="13">
                  <c:v>650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75-32-N/01 Sociální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formatCode>#,##0</c:formatCode>
                <c:ptCount val="14"/>
                <c:pt idx="0">
                  <c:v>760</c:v>
                </c:pt>
                <c:pt idx="1">
                  <c:v>585</c:v>
                </c:pt>
                <c:pt idx="2">
                  <c:v>700</c:v>
                </c:pt>
                <c:pt idx="3">
                  <c:v>522</c:v>
                </c:pt>
                <c:pt idx="4">
                  <c:v>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481</c:v>
                </c:pt>
                <c:pt idx="10">
                  <c:v>606</c:v>
                </c:pt>
                <c:pt idx="12">
                  <c:v>0</c:v>
                </c:pt>
                <c:pt idx="13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04560"/>
        <c:axId val="238904952"/>
      </c:barChart>
      <c:catAx>
        <c:axId val="23890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04952"/>
        <c:crosses val="autoZero"/>
        <c:auto val="1"/>
        <c:lblAlgn val="ctr"/>
        <c:lblOffset val="100"/>
        <c:noMultiLvlLbl val="0"/>
      </c:catAx>
      <c:valAx>
        <c:axId val="238904952"/>
        <c:scaling>
          <c:orientation val="minMax"/>
          <c:max val="1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/>
                  <a:t>studenta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904560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04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p</a:t>
            </a:r>
            <a:r>
              <a:rPr lang="cs-CZ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/>
              <a:t>Vyšší odborné školy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2018'!$CD$12:$CQ$12</c:f>
              <c:numCache>
                <c:formatCode>#,##0</c:formatCode>
                <c:ptCount val="14"/>
                <c:pt idx="0">
                  <c:v>35170</c:v>
                </c:pt>
                <c:pt idx="1">
                  <c:v>37216</c:v>
                </c:pt>
                <c:pt idx="2">
                  <c:v>33756</c:v>
                </c:pt>
                <c:pt idx="3">
                  <c:v>34296</c:v>
                </c:pt>
                <c:pt idx="4">
                  <c:v>31900</c:v>
                </c:pt>
                <c:pt idx="5">
                  <c:v>31448</c:v>
                </c:pt>
                <c:pt idx="6">
                  <c:v>33520</c:v>
                </c:pt>
                <c:pt idx="7">
                  <c:v>33337</c:v>
                </c:pt>
                <c:pt idx="8">
                  <c:v>33224</c:v>
                </c:pt>
                <c:pt idx="9">
                  <c:v>33839</c:v>
                </c:pt>
                <c:pt idx="10">
                  <c:v>34618</c:v>
                </c:pt>
                <c:pt idx="11">
                  <c:v>35024</c:v>
                </c:pt>
                <c:pt idx="12">
                  <c:v>32273</c:v>
                </c:pt>
                <c:pt idx="13">
                  <c:v>34170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05736"/>
        <c:axId val="23890612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2018'!$CD$13:$CQ$13</c:f>
              <c:numCache>
                <c:formatCode>#,##0</c:formatCode>
                <c:ptCount val="14"/>
                <c:pt idx="0">
                  <c:v>33842.214285714283</c:v>
                </c:pt>
                <c:pt idx="1">
                  <c:v>33842.214285714283</c:v>
                </c:pt>
                <c:pt idx="2">
                  <c:v>33842.214285714283</c:v>
                </c:pt>
                <c:pt idx="3">
                  <c:v>33842.214285714283</c:v>
                </c:pt>
                <c:pt idx="4">
                  <c:v>33842.214285714283</c:v>
                </c:pt>
                <c:pt idx="5">
                  <c:v>33842.214285714283</c:v>
                </c:pt>
                <c:pt idx="6">
                  <c:v>33842.214285714283</c:v>
                </c:pt>
                <c:pt idx="7">
                  <c:v>33842.214285714283</c:v>
                </c:pt>
                <c:pt idx="8">
                  <c:v>33842.214285714283</c:v>
                </c:pt>
                <c:pt idx="9">
                  <c:v>33842.214285714283</c:v>
                </c:pt>
                <c:pt idx="10">
                  <c:v>33842.214285714283</c:v>
                </c:pt>
                <c:pt idx="11">
                  <c:v>33842.214285714283</c:v>
                </c:pt>
                <c:pt idx="12">
                  <c:v>33842.214285714283</c:v>
                </c:pt>
                <c:pt idx="13">
                  <c:v>33842.214285714283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905736"/>
        <c:axId val="238906128"/>
      </c:lineChart>
      <c:catAx>
        <c:axId val="23890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906128"/>
        <c:crosses val="autoZero"/>
        <c:auto val="1"/>
        <c:lblAlgn val="ctr"/>
        <c:lblOffset val="100"/>
        <c:noMultiLvlLbl val="0"/>
      </c:catAx>
      <c:valAx>
        <c:axId val="238906128"/>
        <c:scaling>
          <c:orientation val="minMax"/>
          <c:max val="4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90573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o</a:t>
            </a:r>
            <a:r>
              <a:rPr lang="cs-CZ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/>
              <a:t>Vyšší odborné školy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2018'!$DJ$12:$DW$12</c:f>
              <c:numCache>
                <c:formatCode>#,##0</c:formatCode>
                <c:ptCount val="14"/>
                <c:pt idx="0">
                  <c:v>22110</c:v>
                </c:pt>
                <c:pt idx="1">
                  <c:v>21293</c:v>
                </c:pt>
                <c:pt idx="2">
                  <c:v>18728</c:v>
                </c:pt>
                <c:pt idx="3">
                  <c:v>19463</c:v>
                </c:pt>
                <c:pt idx="4">
                  <c:v>18000</c:v>
                </c:pt>
                <c:pt idx="5">
                  <c:v>17731</c:v>
                </c:pt>
                <c:pt idx="6">
                  <c:v>18610</c:v>
                </c:pt>
                <c:pt idx="7">
                  <c:v>18934</c:v>
                </c:pt>
                <c:pt idx="8">
                  <c:v>20370</c:v>
                </c:pt>
                <c:pt idx="9">
                  <c:v>19044</c:v>
                </c:pt>
                <c:pt idx="10">
                  <c:v>21385</c:v>
                </c:pt>
                <c:pt idx="11">
                  <c:v>19006</c:v>
                </c:pt>
                <c:pt idx="12">
                  <c:v>18861</c:v>
                </c:pt>
                <c:pt idx="13">
                  <c:v>17960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35560"/>
        <c:axId val="239235952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2018'!$DJ$13:$DW$13</c:f>
              <c:numCache>
                <c:formatCode>#,##0</c:formatCode>
                <c:ptCount val="14"/>
                <c:pt idx="0">
                  <c:v>19392.5</c:v>
                </c:pt>
                <c:pt idx="1">
                  <c:v>19392.5</c:v>
                </c:pt>
                <c:pt idx="2">
                  <c:v>19392.5</c:v>
                </c:pt>
                <c:pt idx="3">
                  <c:v>19392.5</c:v>
                </c:pt>
                <c:pt idx="4">
                  <c:v>19392.5</c:v>
                </c:pt>
                <c:pt idx="5">
                  <c:v>19392.5</c:v>
                </c:pt>
                <c:pt idx="6">
                  <c:v>19392.5</c:v>
                </c:pt>
                <c:pt idx="7">
                  <c:v>19392.5</c:v>
                </c:pt>
                <c:pt idx="8">
                  <c:v>19392.5</c:v>
                </c:pt>
                <c:pt idx="9">
                  <c:v>19392.5</c:v>
                </c:pt>
                <c:pt idx="10">
                  <c:v>19392.5</c:v>
                </c:pt>
                <c:pt idx="11">
                  <c:v>19392.5</c:v>
                </c:pt>
                <c:pt idx="12">
                  <c:v>19392.5</c:v>
                </c:pt>
                <c:pt idx="13">
                  <c:v>19392.5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35560"/>
        <c:axId val="239235952"/>
      </c:lineChart>
      <c:catAx>
        <c:axId val="23923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235952"/>
        <c:crosses val="autoZero"/>
        <c:auto val="1"/>
        <c:lblAlgn val="ctr"/>
        <c:lblOffset val="100"/>
        <c:noMultiLvlLbl val="0"/>
      </c:catAx>
      <c:valAx>
        <c:axId val="239235952"/>
        <c:scaling>
          <c:orientation val="minMax"/>
          <c:max val="2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235560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4</xdr:row>
      <xdr:rowOff>171449</xdr:rowOff>
    </xdr:from>
    <xdr:to>
      <xdr:col>8</xdr:col>
      <xdr:colOff>342900</xdr:colOff>
      <xdr:row>6</xdr:row>
      <xdr:rowOff>9524</xdr:rowOff>
    </xdr:to>
    <xdr:sp macro="" textlink="">
      <xdr:nvSpPr>
        <xdr:cNvPr id="3" name="TextovéPole 2"/>
        <xdr:cNvSpPr txBox="1"/>
      </xdr:nvSpPr>
      <xdr:spPr>
        <a:xfrm>
          <a:off x="3581400" y="933449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0.43352</cdr:x>
      <cdr:y>0.18693</cdr:y>
    </cdr:from>
    <cdr:to>
      <cdr:x>0.47039</cdr:x>
      <cdr:y>0.23253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3709960" y="1157280"/>
          <a:ext cx="285770" cy="31436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5</xdr:row>
      <xdr:rowOff>104774</xdr:rowOff>
    </xdr:from>
    <xdr:to>
      <xdr:col>8</xdr:col>
      <xdr:colOff>304800</xdr:colOff>
      <xdr:row>6</xdr:row>
      <xdr:rowOff>133349</xdr:rowOff>
    </xdr:to>
    <xdr:sp macro="" textlink="">
      <xdr:nvSpPr>
        <xdr:cNvPr id="3" name="TextovéPole 2"/>
        <xdr:cNvSpPr txBox="1"/>
      </xdr:nvSpPr>
      <xdr:spPr>
        <a:xfrm>
          <a:off x="3543300" y="10572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0.42234</cdr:x>
      <cdr:y>0.20365</cdr:y>
    </cdr:from>
    <cdr:to>
      <cdr:x>0.47263</cdr:x>
      <cdr:y>0.28116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3571858" y="1304928"/>
          <a:ext cx="485792" cy="42864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6.5703125" style="57" customWidth="1"/>
  </cols>
  <sheetData>
    <row r="1" spans="1:1" x14ac:dyDescent="0.25">
      <c r="A1" s="98"/>
    </row>
    <row r="2" spans="1:1" x14ac:dyDescent="0.25">
      <c r="A2" s="98" t="s">
        <v>49</v>
      </c>
    </row>
    <row r="14" spans="1:1" ht="36" x14ac:dyDescent="0.55000000000000004">
      <c r="A14" s="58" t="s">
        <v>32</v>
      </c>
    </row>
    <row r="18" spans="1:1" ht="18.75" x14ac:dyDescent="0.3">
      <c r="A18" s="59"/>
    </row>
    <row r="20" spans="1:1" ht="18.75" x14ac:dyDescent="0.3">
      <c r="A20" s="59" t="s">
        <v>33</v>
      </c>
    </row>
    <row r="24" spans="1:1" x14ac:dyDescent="0.25">
      <c r="A24" s="62" t="s">
        <v>45</v>
      </c>
    </row>
    <row r="25" spans="1:1" x14ac:dyDescent="0.25">
      <c r="A25" s="62"/>
    </row>
    <row r="26" spans="1:1" x14ac:dyDescent="0.25">
      <c r="A26" s="62" t="s">
        <v>36</v>
      </c>
    </row>
    <row r="27" spans="1:1" x14ac:dyDescent="0.25">
      <c r="A27" s="62" t="s">
        <v>38</v>
      </c>
    </row>
    <row r="28" spans="1:1" x14ac:dyDescent="0.25">
      <c r="A28" s="62" t="s">
        <v>37</v>
      </c>
    </row>
    <row r="29" spans="1:1" x14ac:dyDescent="0.25">
      <c r="A29" s="62" t="s">
        <v>35</v>
      </c>
    </row>
    <row r="30" spans="1:1" x14ac:dyDescent="0.25">
      <c r="A30" s="62" t="s">
        <v>34</v>
      </c>
    </row>
    <row r="31" spans="1:1" x14ac:dyDescent="0.25">
      <c r="A31" s="62"/>
    </row>
    <row r="32" spans="1:1" x14ac:dyDescent="0.25">
      <c r="A32" s="60"/>
    </row>
    <row r="33" spans="1:1" x14ac:dyDescent="0.25">
      <c r="A33" s="62"/>
    </row>
    <row r="34" spans="1:1" x14ac:dyDescent="0.25">
      <c r="A34" s="62"/>
    </row>
    <row r="35" spans="1:1" x14ac:dyDescent="0.25">
      <c r="A35" s="62"/>
    </row>
    <row r="45" spans="1:1" x14ac:dyDescent="0.25">
      <c r="A45" s="61" t="s">
        <v>24</v>
      </c>
    </row>
    <row r="46" spans="1:1" x14ac:dyDescent="0.25">
      <c r="A46" s="57" t="s">
        <v>46</v>
      </c>
    </row>
  </sheetData>
  <sortState ref="A26:A30">
    <sortCondition ref="A26:A30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16" zoomScaleNormal="100" workbookViewId="0">
      <selection activeCell="J15" sqref="J15"/>
    </sheetView>
  </sheetViews>
  <sheetFormatPr defaultRowHeight="15" x14ac:dyDescent="0.25"/>
  <cols>
    <col min="1" max="1" width="18.42578125" style="41" customWidth="1"/>
    <col min="2" max="16" width="7.140625" style="1" customWidth="1"/>
    <col min="17" max="16384" width="9.140625" style="1"/>
  </cols>
  <sheetData>
    <row r="1" spans="1:30" ht="21" x14ac:dyDescent="0.3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x14ac:dyDescent="0.3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thickBot="1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4.75" customHeight="1" thickBot="1" x14ac:dyDescent="0.3">
      <c r="A4" s="49"/>
      <c r="B4" s="51" t="s">
        <v>2</v>
      </c>
      <c r="C4" s="52" t="s">
        <v>3</v>
      </c>
      <c r="D4" s="52" t="s">
        <v>0</v>
      </c>
      <c r="E4" s="52" t="s">
        <v>1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3" t="s">
        <v>13</v>
      </c>
      <c r="P4" s="54" t="s">
        <v>14</v>
      </c>
    </row>
    <row r="5" spans="1:30" s="37" customFormat="1" ht="19.5" thickBot="1" x14ac:dyDescent="0.35">
      <c r="A5" s="100" t="s">
        <v>36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0" s="35" customFormat="1" x14ac:dyDescent="0.25">
      <c r="A6" s="47" t="s">
        <v>29</v>
      </c>
      <c r="B6" s="48">
        <v>39019.199999999997</v>
      </c>
      <c r="C6" s="48">
        <v>48989.155042107239</v>
      </c>
      <c r="D6" s="48">
        <v>44097.894246843971</v>
      </c>
      <c r="E6" s="48">
        <v>27319.464510332436</v>
      </c>
      <c r="F6" s="48">
        <v>41235.977200270507</v>
      </c>
      <c r="G6" s="48">
        <v>33072.6</v>
      </c>
      <c r="H6" s="48">
        <v>24425.751184746779</v>
      </c>
      <c r="I6" s="48">
        <v>38694.03875249363</v>
      </c>
      <c r="J6" s="48" t="s">
        <v>47</v>
      </c>
      <c r="K6" s="48">
        <v>35797.685908169551</v>
      </c>
      <c r="L6" s="48">
        <v>42844.097520886397</v>
      </c>
      <c r="M6" s="48">
        <v>39723.472545529236</v>
      </c>
      <c r="N6" s="48">
        <v>32806.28</v>
      </c>
      <c r="O6" s="48">
        <v>38497.645867407315</v>
      </c>
      <c r="P6" s="42">
        <v>37424.866367599003</v>
      </c>
    </row>
    <row r="7" spans="1:30" s="35" customFormat="1" x14ac:dyDescent="0.25">
      <c r="A7" s="38" t="s">
        <v>30</v>
      </c>
      <c r="B7" s="34">
        <v>760</v>
      </c>
      <c r="C7" s="34">
        <v>590.94000000000005</v>
      </c>
      <c r="D7" s="34">
        <v>700</v>
      </c>
      <c r="E7" s="34">
        <v>522</v>
      </c>
      <c r="F7" s="34">
        <v>700</v>
      </c>
      <c r="G7" s="34">
        <v>589</v>
      </c>
      <c r="H7" s="34">
        <v>550</v>
      </c>
      <c r="I7" s="34">
        <v>677</v>
      </c>
      <c r="J7" s="34" t="s">
        <v>48</v>
      </c>
      <c r="K7" s="34">
        <v>651</v>
      </c>
      <c r="L7" s="34">
        <v>606</v>
      </c>
      <c r="M7" s="34">
        <v>719</v>
      </c>
      <c r="N7" s="34">
        <v>542</v>
      </c>
      <c r="O7" s="34">
        <v>650</v>
      </c>
      <c r="P7" s="43">
        <v>635.14923076923083</v>
      </c>
    </row>
    <row r="8" spans="1:30" x14ac:dyDescent="0.25">
      <c r="A8" s="39" t="s">
        <v>25</v>
      </c>
      <c r="B8" s="33">
        <v>12.5</v>
      </c>
      <c r="C8" s="33">
        <v>8.9269931058865133</v>
      </c>
      <c r="D8" s="33">
        <v>9.1673114080800016</v>
      </c>
      <c r="E8" s="33">
        <v>15.75</v>
      </c>
      <c r="F8" s="33">
        <v>9.41</v>
      </c>
      <c r="G8" s="33">
        <v>12</v>
      </c>
      <c r="H8" s="33">
        <v>16.999957542563578</v>
      </c>
      <c r="I8" s="33">
        <v>10.28</v>
      </c>
      <c r="J8" s="33" t="s">
        <v>48</v>
      </c>
      <c r="K8" s="33">
        <v>11.853</v>
      </c>
      <c r="L8" s="33">
        <v>9.9237018867924522</v>
      </c>
      <c r="M8" s="33">
        <v>10.9</v>
      </c>
      <c r="N8" s="33">
        <v>12</v>
      </c>
      <c r="O8" s="33">
        <v>10.9</v>
      </c>
      <c r="P8" s="44">
        <v>11.585458764870966</v>
      </c>
    </row>
    <row r="9" spans="1:30" s="35" customFormat="1" x14ac:dyDescent="0.25">
      <c r="A9" s="38" t="s">
        <v>26</v>
      </c>
      <c r="B9" s="3">
        <v>31250</v>
      </c>
      <c r="C9" s="3">
        <v>32242.320000000003</v>
      </c>
      <c r="D9" s="3">
        <v>29778</v>
      </c>
      <c r="E9" s="3">
        <v>31037</v>
      </c>
      <c r="F9" s="3">
        <v>28800</v>
      </c>
      <c r="G9" s="3">
        <v>28851</v>
      </c>
      <c r="H9" s="3">
        <v>30080</v>
      </c>
      <c r="I9" s="3">
        <v>29770</v>
      </c>
      <c r="J9" s="3" t="s">
        <v>48</v>
      </c>
      <c r="K9" s="3">
        <v>29999</v>
      </c>
      <c r="L9" s="3">
        <v>30346</v>
      </c>
      <c r="M9" s="3">
        <v>31188</v>
      </c>
      <c r="N9" s="3">
        <v>28775</v>
      </c>
      <c r="O9" s="3">
        <v>30800</v>
      </c>
      <c r="P9" s="45">
        <v>30224.332307692308</v>
      </c>
    </row>
    <row r="10" spans="1:30" x14ac:dyDescent="0.25">
      <c r="A10" s="39" t="s">
        <v>27</v>
      </c>
      <c r="B10" s="33">
        <v>25</v>
      </c>
      <c r="C10" s="33">
        <v>37.359000000000002</v>
      </c>
      <c r="D10" s="33">
        <v>37.248217691680807</v>
      </c>
      <c r="E10" s="33">
        <v>53</v>
      </c>
      <c r="F10" s="33">
        <v>41.25</v>
      </c>
      <c r="G10" s="33">
        <v>45</v>
      </c>
      <c r="H10" s="33">
        <v>64.308057692307685</v>
      </c>
      <c r="I10" s="33">
        <v>49.25</v>
      </c>
      <c r="J10" s="33" t="s">
        <v>48</v>
      </c>
      <c r="K10" s="33">
        <v>35.81</v>
      </c>
      <c r="L10" s="33">
        <v>34.729999999999997</v>
      </c>
      <c r="M10" s="33">
        <v>36.179999999999993</v>
      </c>
      <c r="N10" s="33">
        <v>50</v>
      </c>
      <c r="O10" s="33">
        <v>39.770000000000003</v>
      </c>
      <c r="P10" s="44">
        <v>42.223482721845272</v>
      </c>
    </row>
    <row r="11" spans="1:30" s="35" customFormat="1" ht="15.75" thickBot="1" x14ac:dyDescent="0.3">
      <c r="A11" s="40" t="s">
        <v>28</v>
      </c>
      <c r="B11" s="36">
        <v>18790</v>
      </c>
      <c r="C11" s="36">
        <v>17583.061358559982</v>
      </c>
      <c r="D11" s="36">
        <v>15888</v>
      </c>
      <c r="E11" s="36">
        <v>16219</v>
      </c>
      <c r="F11" s="36">
        <v>15500</v>
      </c>
      <c r="G11" s="36">
        <v>15831</v>
      </c>
      <c r="H11" s="36">
        <v>17110</v>
      </c>
      <c r="I11" s="36">
        <v>16183</v>
      </c>
      <c r="J11" s="36" t="s">
        <v>48</v>
      </c>
      <c r="K11" s="36">
        <v>16194</v>
      </c>
      <c r="L11" s="36">
        <v>17796</v>
      </c>
      <c r="M11" s="36">
        <v>16245</v>
      </c>
      <c r="N11" s="36">
        <v>16797</v>
      </c>
      <c r="O11" s="36">
        <v>15210</v>
      </c>
      <c r="P11" s="46">
        <v>16565.081642966154</v>
      </c>
    </row>
    <row r="12" spans="1:30" s="37" customFormat="1" ht="19.5" thickBot="1" x14ac:dyDescent="0.35">
      <c r="A12" s="100" t="s">
        <v>38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0" s="35" customFormat="1" x14ac:dyDescent="0.25">
      <c r="A13" s="47" t="s">
        <v>29</v>
      </c>
      <c r="B13" s="48">
        <v>36718.301171909421</v>
      </c>
      <c r="C13" s="48">
        <v>48989.155042107239</v>
      </c>
      <c r="D13" s="48" t="s">
        <v>47</v>
      </c>
      <c r="E13" s="48">
        <v>34503.683368736725</v>
      </c>
      <c r="F13" s="48" t="s">
        <v>47</v>
      </c>
      <c r="G13" s="48">
        <v>33072.6</v>
      </c>
      <c r="H13" s="48" t="s">
        <v>47</v>
      </c>
      <c r="I13" s="48" t="s">
        <v>47</v>
      </c>
      <c r="J13" s="48" t="s">
        <v>47</v>
      </c>
      <c r="K13" s="48" t="s">
        <v>47</v>
      </c>
      <c r="L13" s="48">
        <v>40167.32467404566</v>
      </c>
      <c r="M13" s="48">
        <v>39226.757712342442</v>
      </c>
      <c r="N13" s="48">
        <v>32806.28</v>
      </c>
      <c r="O13" s="48" t="s">
        <v>47</v>
      </c>
      <c r="P13" s="42">
        <v>37926.300281305928</v>
      </c>
    </row>
    <row r="14" spans="1:30" s="35" customFormat="1" x14ac:dyDescent="0.25">
      <c r="A14" s="38" t="s">
        <v>30</v>
      </c>
      <c r="B14" s="34">
        <v>760</v>
      </c>
      <c r="C14" s="34">
        <v>590.94000000000005</v>
      </c>
      <c r="D14" s="34" t="s">
        <v>48</v>
      </c>
      <c r="E14" s="34">
        <v>522</v>
      </c>
      <c r="F14" s="34" t="s">
        <v>48</v>
      </c>
      <c r="G14" s="34">
        <v>589</v>
      </c>
      <c r="H14" s="34" t="s">
        <v>48</v>
      </c>
      <c r="I14" s="34" t="s">
        <v>48</v>
      </c>
      <c r="J14" s="34" t="s">
        <v>48</v>
      </c>
      <c r="K14" s="34" t="s">
        <v>48</v>
      </c>
      <c r="L14" s="34">
        <v>606</v>
      </c>
      <c r="M14" s="34">
        <v>719</v>
      </c>
      <c r="N14" s="34">
        <v>542</v>
      </c>
      <c r="O14" s="34" t="s">
        <v>48</v>
      </c>
      <c r="P14" s="43">
        <v>618.42000000000007</v>
      </c>
    </row>
    <row r="15" spans="1:30" x14ac:dyDescent="0.25">
      <c r="A15" s="39" t="s">
        <v>25</v>
      </c>
      <c r="B15" s="33">
        <v>13.5</v>
      </c>
      <c r="C15" s="33">
        <v>8.9269931058865133</v>
      </c>
      <c r="D15" s="33" t="s">
        <v>48</v>
      </c>
      <c r="E15" s="33">
        <v>12.08</v>
      </c>
      <c r="F15" s="33" t="s">
        <v>48</v>
      </c>
      <c r="G15" s="33">
        <v>12</v>
      </c>
      <c r="H15" s="33" t="s">
        <v>48</v>
      </c>
      <c r="I15" s="33" t="s">
        <v>48</v>
      </c>
      <c r="J15" s="33" t="s">
        <v>48</v>
      </c>
      <c r="K15" s="33" t="s">
        <v>48</v>
      </c>
      <c r="L15" s="33">
        <v>10.704558490566038</v>
      </c>
      <c r="M15" s="33">
        <v>11.06</v>
      </c>
      <c r="N15" s="33">
        <v>12</v>
      </c>
      <c r="O15" s="33" t="s">
        <v>48</v>
      </c>
      <c r="P15" s="44">
        <v>11.467364513778936</v>
      </c>
    </row>
    <row r="16" spans="1:30" s="35" customFormat="1" x14ac:dyDescent="0.25">
      <c r="A16" s="38" t="s">
        <v>26</v>
      </c>
      <c r="B16" s="3">
        <v>25.22</v>
      </c>
      <c r="C16" s="3">
        <v>37.359000000000002</v>
      </c>
      <c r="D16" s="3" t="s">
        <v>48</v>
      </c>
      <c r="E16" s="3">
        <v>53</v>
      </c>
      <c r="F16" s="3" t="s">
        <v>48</v>
      </c>
      <c r="G16" s="3">
        <v>45</v>
      </c>
      <c r="H16" s="3" t="s">
        <v>48</v>
      </c>
      <c r="I16" s="3" t="s">
        <v>48</v>
      </c>
      <c r="J16" s="3" t="s">
        <v>48</v>
      </c>
      <c r="K16" s="3" t="s">
        <v>48</v>
      </c>
      <c r="L16" s="3">
        <v>34.729999999999997</v>
      </c>
      <c r="M16" s="3">
        <v>36.179999999999993</v>
      </c>
      <c r="N16" s="3">
        <v>50</v>
      </c>
      <c r="O16" s="3" t="s">
        <v>48</v>
      </c>
      <c r="P16" s="45">
        <v>40.212714285714284</v>
      </c>
    </row>
    <row r="17" spans="1:16" x14ac:dyDescent="0.25">
      <c r="A17" s="39" t="s">
        <v>27</v>
      </c>
      <c r="B17" s="33">
        <v>25.22</v>
      </c>
      <c r="C17" s="33">
        <v>37.359000000000002</v>
      </c>
      <c r="D17" s="33" t="s">
        <v>48</v>
      </c>
      <c r="E17" s="33">
        <v>53</v>
      </c>
      <c r="F17" s="33" t="s">
        <v>48</v>
      </c>
      <c r="G17" s="33">
        <v>45</v>
      </c>
      <c r="H17" s="33" t="s">
        <v>48</v>
      </c>
      <c r="I17" s="33" t="s">
        <v>48</v>
      </c>
      <c r="J17" s="33" t="s">
        <v>48</v>
      </c>
      <c r="K17" s="33" t="s">
        <v>48</v>
      </c>
      <c r="L17" s="33">
        <v>34.729999999999997</v>
      </c>
      <c r="M17" s="33">
        <v>36.179999999999993</v>
      </c>
      <c r="N17" s="33">
        <v>50</v>
      </c>
      <c r="O17" s="33" t="s">
        <v>48</v>
      </c>
      <c r="P17" s="44">
        <v>40.212714285714284</v>
      </c>
    </row>
    <row r="18" spans="1:16" s="35" customFormat="1" ht="15.75" thickBot="1" x14ac:dyDescent="0.3">
      <c r="A18" s="40" t="s">
        <v>28</v>
      </c>
      <c r="B18" s="36">
        <v>18790</v>
      </c>
      <c r="C18" s="36">
        <v>17583.061358559982</v>
      </c>
      <c r="D18" s="36" t="s">
        <v>48</v>
      </c>
      <c r="E18" s="36">
        <v>16219</v>
      </c>
      <c r="F18" s="36" t="s">
        <v>48</v>
      </c>
      <c r="G18" s="36">
        <v>15831</v>
      </c>
      <c r="H18" s="36" t="s">
        <v>48</v>
      </c>
      <c r="I18" s="36" t="s">
        <v>48</v>
      </c>
      <c r="J18" s="36" t="s">
        <v>48</v>
      </c>
      <c r="K18" s="36" t="s">
        <v>48</v>
      </c>
      <c r="L18" s="36">
        <v>17796</v>
      </c>
      <c r="M18" s="36">
        <v>16245</v>
      </c>
      <c r="N18" s="36">
        <v>16797</v>
      </c>
      <c r="O18" s="36" t="s">
        <v>48</v>
      </c>
      <c r="P18" s="46">
        <v>17037.294479794284</v>
      </c>
    </row>
    <row r="19" spans="1:16" s="37" customFormat="1" ht="19.5" thickBot="1" x14ac:dyDescent="0.35">
      <c r="A19" s="100" t="s">
        <v>37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35" customFormat="1" x14ac:dyDescent="0.25">
      <c r="A20" s="47" t="s">
        <v>29</v>
      </c>
      <c r="B20" s="48">
        <v>41668.647828049259</v>
      </c>
      <c r="C20" s="48">
        <v>48989.155042107239</v>
      </c>
      <c r="D20" s="48" t="s">
        <v>47</v>
      </c>
      <c r="E20" s="48">
        <v>39143.083557951482</v>
      </c>
      <c r="F20" s="48">
        <v>39590.887517797819</v>
      </c>
      <c r="G20" s="48">
        <v>33072.6</v>
      </c>
      <c r="H20" s="48" t="s">
        <v>47</v>
      </c>
      <c r="I20" s="48">
        <v>38694.03875249363</v>
      </c>
      <c r="J20" s="48" t="s">
        <v>47</v>
      </c>
      <c r="K20" s="48" t="s">
        <v>47</v>
      </c>
      <c r="L20" s="48">
        <v>38527.745356957115</v>
      </c>
      <c r="M20" s="48">
        <v>39442.290820691807</v>
      </c>
      <c r="N20" s="48" t="s">
        <v>47</v>
      </c>
      <c r="O20" s="48">
        <v>41328.951610927848</v>
      </c>
      <c r="P20" s="42">
        <v>40050.822276330684</v>
      </c>
    </row>
    <row r="21" spans="1:16" s="35" customFormat="1" x14ac:dyDescent="0.25">
      <c r="A21" s="38" t="s">
        <v>30</v>
      </c>
      <c r="B21" s="34">
        <v>760</v>
      </c>
      <c r="C21" s="34">
        <v>590.94000000000005</v>
      </c>
      <c r="D21" s="34" t="s">
        <v>48</v>
      </c>
      <c r="E21" s="34">
        <v>522</v>
      </c>
      <c r="F21" s="34">
        <v>700</v>
      </c>
      <c r="G21" s="34">
        <v>589</v>
      </c>
      <c r="H21" s="34" t="s">
        <v>48</v>
      </c>
      <c r="I21" s="34">
        <v>677</v>
      </c>
      <c r="J21" s="34" t="s">
        <v>48</v>
      </c>
      <c r="K21" s="34" t="s">
        <v>48</v>
      </c>
      <c r="L21" s="34">
        <v>606</v>
      </c>
      <c r="M21" s="34">
        <v>719</v>
      </c>
      <c r="N21" s="34" t="s">
        <v>48</v>
      </c>
      <c r="O21" s="34">
        <v>650</v>
      </c>
      <c r="P21" s="43">
        <v>645.99333333333334</v>
      </c>
    </row>
    <row r="22" spans="1:16" x14ac:dyDescent="0.25">
      <c r="A22" s="39" t="s">
        <v>25</v>
      </c>
      <c r="B22" s="33">
        <v>10.44</v>
      </c>
      <c r="C22" s="33">
        <v>8.9269931058865133</v>
      </c>
      <c r="D22" s="33" t="s">
        <v>48</v>
      </c>
      <c r="E22" s="33">
        <v>10.5</v>
      </c>
      <c r="F22" s="33">
        <v>9.8000000000000007</v>
      </c>
      <c r="G22" s="33">
        <v>12</v>
      </c>
      <c r="H22" s="33" t="s">
        <v>48</v>
      </c>
      <c r="I22" s="33">
        <v>10.28</v>
      </c>
      <c r="J22" s="33" t="s">
        <v>48</v>
      </c>
      <c r="K22" s="33" t="s">
        <v>48</v>
      </c>
      <c r="L22" s="33">
        <v>11.246609433962263</v>
      </c>
      <c r="M22" s="33">
        <v>10.99</v>
      </c>
      <c r="N22" s="33" t="s">
        <v>48</v>
      </c>
      <c r="O22" s="33">
        <v>10.06</v>
      </c>
      <c r="P22" s="44">
        <v>10.471511393316531</v>
      </c>
    </row>
    <row r="23" spans="1:16" s="35" customFormat="1" x14ac:dyDescent="0.25">
      <c r="A23" s="38" t="s">
        <v>26</v>
      </c>
      <c r="B23" s="3">
        <v>31250</v>
      </c>
      <c r="C23" s="3">
        <v>32242.320000000003</v>
      </c>
      <c r="D23" s="3" t="s">
        <v>48</v>
      </c>
      <c r="E23" s="3">
        <v>31037</v>
      </c>
      <c r="F23" s="3">
        <v>28800</v>
      </c>
      <c r="G23" s="3">
        <v>28851</v>
      </c>
      <c r="H23" s="3" t="s">
        <v>48</v>
      </c>
      <c r="I23" s="3">
        <v>29770</v>
      </c>
      <c r="J23" s="3" t="s">
        <v>48</v>
      </c>
      <c r="K23" s="3" t="s">
        <v>48</v>
      </c>
      <c r="L23" s="3">
        <v>30346</v>
      </c>
      <c r="M23" s="3">
        <v>31188</v>
      </c>
      <c r="N23" s="3" t="s">
        <v>48</v>
      </c>
      <c r="O23" s="3">
        <v>30800</v>
      </c>
      <c r="P23" s="45">
        <v>30476.035555555558</v>
      </c>
    </row>
    <row r="24" spans="1:16" x14ac:dyDescent="0.25">
      <c r="A24" s="39" t="s">
        <v>27</v>
      </c>
      <c r="B24" s="33">
        <v>39.22</v>
      </c>
      <c r="C24" s="33">
        <v>37.359000000000002</v>
      </c>
      <c r="D24" s="33" t="s">
        <v>48</v>
      </c>
      <c r="E24" s="33">
        <v>53</v>
      </c>
      <c r="F24" s="33">
        <v>43</v>
      </c>
      <c r="G24" s="33">
        <v>45</v>
      </c>
      <c r="H24" s="33" t="s">
        <v>48</v>
      </c>
      <c r="I24" s="33">
        <v>49.25</v>
      </c>
      <c r="J24" s="33" t="s">
        <v>48</v>
      </c>
      <c r="K24" s="33" t="s">
        <v>48</v>
      </c>
      <c r="L24" s="33">
        <v>34.729999999999997</v>
      </c>
      <c r="M24" s="33">
        <v>36.179999999999993</v>
      </c>
      <c r="N24" s="33" t="s">
        <v>48</v>
      </c>
      <c r="O24" s="33">
        <v>39.770000000000003</v>
      </c>
      <c r="P24" s="44">
        <v>41.945444444444448</v>
      </c>
    </row>
    <row r="25" spans="1:16" s="35" customFormat="1" ht="15.75" thickBot="1" x14ac:dyDescent="0.3">
      <c r="A25" s="40" t="s">
        <v>28</v>
      </c>
      <c r="B25" s="36">
        <v>18790</v>
      </c>
      <c r="C25" s="36">
        <v>17583.061358559982</v>
      </c>
      <c r="D25" s="36" t="s">
        <v>48</v>
      </c>
      <c r="E25" s="36">
        <v>16219</v>
      </c>
      <c r="F25" s="36">
        <v>15500</v>
      </c>
      <c r="G25" s="36">
        <v>15831</v>
      </c>
      <c r="H25" s="36" t="s">
        <v>48</v>
      </c>
      <c r="I25" s="36">
        <v>16183</v>
      </c>
      <c r="J25" s="36" t="s">
        <v>48</v>
      </c>
      <c r="K25" s="36" t="s">
        <v>48</v>
      </c>
      <c r="L25" s="36">
        <v>17796</v>
      </c>
      <c r="M25" s="36">
        <v>16245</v>
      </c>
      <c r="N25" s="36" t="s">
        <v>48</v>
      </c>
      <c r="O25" s="36">
        <v>15210</v>
      </c>
      <c r="P25" s="46">
        <v>16595.22903984</v>
      </c>
    </row>
    <row r="26" spans="1:16" s="37" customFormat="1" ht="19.5" thickBot="1" x14ac:dyDescent="0.35">
      <c r="A26" s="100" t="s">
        <v>35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35" customFormat="1" x14ac:dyDescent="0.25">
      <c r="A27" s="47" t="s">
        <v>29</v>
      </c>
      <c r="B27" s="48">
        <v>52751.22316043426</v>
      </c>
      <c r="C27" s="48">
        <v>48989.155042107239</v>
      </c>
      <c r="D27" s="48">
        <v>49571.30124865679</v>
      </c>
      <c r="E27" s="48">
        <v>39143.083557951482</v>
      </c>
      <c r="F27" s="48">
        <v>49313.66754617414</v>
      </c>
      <c r="G27" s="48">
        <v>33072.6</v>
      </c>
      <c r="H27" s="48" t="s">
        <v>47</v>
      </c>
      <c r="I27" s="48">
        <v>38694.03875249363</v>
      </c>
      <c r="J27" s="48" t="s">
        <v>47</v>
      </c>
      <c r="K27" s="48" t="s">
        <v>47</v>
      </c>
      <c r="L27" s="48">
        <v>46649.459827778737</v>
      </c>
      <c r="M27" s="48">
        <v>47310.859457483959</v>
      </c>
      <c r="N27" s="48" t="s">
        <v>47</v>
      </c>
      <c r="O27" s="48">
        <v>47969.670676814218</v>
      </c>
      <c r="P27" s="42">
        <v>45346.505926989441</v>
      </c>
    </row>
    <row r="28" spans="1:16" s="35" customFormat="1" x14ac:dyDescent="0.25">
      <c r="A28" s="38" t="s">
        <v>30</v>
      </c>
      <c r="B28" s="34">
        <v>760</v>
      </c>
      <c r="C28" s="34">
        <v>1091.4749999999999</v>
      </c>
      <c r="D28" s="34">
        <v>700</v>
      </c>
      <c r="E28" s="34">
        <v>522</v>
      </c>
      <c r="F28" s="34">
        <v>700</v>
      </c>
      <c r="G28" s="34">
        <v>589</v>
      </c>
      <c r="H28" s="34" t="s">
        <v>48</v>
      </c>
      <c r="I28" s="34">
        <v>677</v>
      </c>
      <c r="J28" s="34" t="s">
        <v>48</v>
      </c>
      <c r="K28" s="34" t="s">
        <v>48</v>
      </c>
      <c r="L28" s="34">
        <v>606</v>
      </c>
      <c r="M28" s="34">
        <v>719</v>
      </c>
      <c r="N28" s="34" t="s">
        <v>48</v>
      </c>
      <c r="O28" s="34">
        <v>650</v>
      </c>
      <c r="P28" s="43">
        <v>701.44749999999999</v>
      </c>
    </row>
    <row r="29" spans="1:16" x14ac:dyDescent="0.25">
      <c r="A29" s="39" t="s">
        <v>25</v>
      </c>
      <c r="B29" s="33">
        <v>8.2899999999999991</v>
      </c>
      <c r="C29" s="33">
        <v>8.9269931058865133</v>
      </c>
      <c r="D29" s="33">
        <v>8.537883603760001</v>
      </c>
      <c r="E29" s="33">
        <v>10.5</v>
      </c>
      <c r="F29" s="33">
        <v>7.58</v>
      </c>
      <c r="G29" s="33">
        <v>12</v>
      </c>
      <c r="H29" s="33" t="s">
        <v>48</v>
      </c>
      <c r="I29" s="33">
        <v>10.28</v>
      </c>
      <c r="J29" s="33" t="s">
        <v>48</v>
      </c>
      <c r="K29" s="33" t="s">
        <v>48</v>
      </c>
      <c r="L29" s="33">
        <v>9.6432000000000002</v>
      </c>
      <c r="M29" s="33">
        <v>8.9600000000000009</v>
      </c>
      <c r="N29" s="33" t="s">
        <v>48</v>
      </c>
      <c r="O29" s="33">
        <v>8.52</v>
      </c>
      <c r="P29" s="44">
        <v>9.3238076709646514</v>
      </c>
    </row>
    <row r="30" spans="1:16" s="35" customFormat="1" x14ac:dyDescent="0.25">
      <c r="A30" s="38" t="s">
        <v>26</v>
      </c>
      <c r="B30" s="3">
        <v>31250</v>
      </c>
      <c r="C30" s="3">
        <v>32242.320000000003</v>
      </c>
      <c r="D30" s="3">
        <v>29778</v>
      </c>
      <c r="E30" s="3">
        <v>31037</v>
      </c>
      <c r="F30" s="3">
        <v>28800</v>
      </c>
      <c r="G30" s="3">
        <v>28851</v>
      </c>
      <c r="H30" s="3" t="s">
        <v>48</v>
      </c>
      <c r="I30" s="3">
        <v>29770</v>
      </c>
      <c r="J30" s="3" t="s">
        <v>48</v>
      </c>
      <c r="K30" s="3" t="s">
        <v>48</v>
      </c>
      <c r="L30" s="3">
        <v>30346</v>
      </c>
      <c r="M30" s="3">
        <v>31188</v>
      </c>
      <c r="N30" s="3" t="s">
        <v>48</v>
      </c>
      <c r="O30" s="3">
        <v>30800</v>
      </c>
      <c r="P30" s="45">
        <v>30406.232</v>
      </c>
    </row>
    <row r="31" spans="1:16" x14ac:dyDescent="0.25">
      <c r="A31" s="39" t="s">
        <v>27</v>
      </c>
      <c r="B31" s="33">
        <v>30</v>
      </c>
      <c r="C31" s="33">
        <v>37.359000000000002</v>
      </c>
      <c r="D31" s="33">
        <v>24.701792659924806</v>
      </c>
      <c r="E31" s="33">
        <v>53</v>
      </c>
      <c r="F31" s="33">
        <v>50</v>
      </c>
      <c r="G31" s="33">
        <v>45</v>
      </c>
      <c r="H31" s="33" t="s">
        <v>48</v>
      </c>
      <c r="I31" s="33">
        <v>49.25</v>
      </c>
      <c r="J31" s="33" t="s">
        <v>48</v>
      </c>
      <c r="K31" s="33" t="s">
        <v>48</v>
      </c>
      <c r="L31" s="33">
        <v>24.03</v>
      </c>
      <c r="M31" s="33">
        <v>35.18</v>
      </c>
      <c r="N31" s="33" t="s">
        <v>48</v>
      </c>
      <c r="O31" s="33">
        <v>39.770000000000003</v>
      </c>
      <c r="P31" s="44">
        <v>38.829079265992476</v>
      </c>
    </row>
    <row r="32" spans="1:16" s="35" customFormat="1" ht="15.75" thickBot="1" x14ac:dyDescent="0.3">
      <c r="A32" s="40" t="s">
        <v>28</v>
      </c>
      <c r="B32" s="36">
        <v>18790</v>
      </c>
      <c r="C32" s="36">
        <v>17583.061358559982</v>
      </c>
      <c r="D32" s="36">
        <v>15888</v>
      </c>
      <c r="E32" s="36">
        <v>16219</v>
      </c>
      <c r="F32" s="36">
        <v>15500</v>
      </c>
      <c r="G32" s="36">
        <v>15831</v>
      </c>
      <c r="H32" s="36" t="s">
        <v>48</v>
      </c>
      <c r="I32" s="36">
        <v>16183</v>
      </c>
      <c r="J32" s="36" t="s">
        <v>48</v>
      </c>
      <c r="K32" s="36" t="s">
        <v>48</v>
      </c>
      <c r="L32" s="36">
        <v>17796</v>
      </c>
      <c r="M32" s="36">
        <v>16245</v>
      </c>
      <c r="N32" s="36" t="s">
        <v>48</v>
      </c>
      <c r="O32" s="36">
        <v>15210</v>
      </c>
      <c r="P32" s="46">
        <v>16524.506135855998</v>
      </c>
    </row>
    <row r="33" spans="1:16" s="37" customFormat="1" ht="19.5" thickBot="1" x14ac:dyDescent="0.35">
      <c r="A33" s="100" t="s">
        <v>34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35" customFormat="1" x14ac:dyDescent="0.25">
      <c r="A34" s="47" t="s">
        <v>29</v>
      </c>
      <c r="B34" s="48">
        <v>34190.629370629373</v>
      </c>
      <c r="C34" s="48">
        <v>35226.771785063422</v>
      </c>
      <c r="D34" s="48">
        <v>32750.645649890343</v>
      </c>
      <c r="E34" s="48">
        <v>28175.121151936448</v>
      </c>
      <c r="F34" s="48">
        <v>37632.912886642873</v>
      </c>
      <c r="G34" s="48" t="s">
        <v>47</v>
      </c>
      <c r="H34" s="48" t="s">
        <v>47</v>
      </c>
      <c r="I34" s="48" t="s">
        <v>47</v>
      </c>
      <c r="J34" s="48">
        <v>27168.381426863292</v>
      </c>
      <c r="K34" s="48" t="s">
        <v>47</v>
      </c>
      <c r="L34" s="48">
        <v>34044.985298181782</v>
      </c>
      <c r="M34" s="48" t="s">
        <v>47</v>
      </c>
      <c r="N34" s="48" t="s">
        <v>47</v>
      </c>
      <c r="O34" s="48">
        <v>31587.197606103611</v>
      </c>
      <c r="P34" s="42">
        <v>32597.080646913892</v>
      </c>
    </row>
    <row r="35" spans="1:16" s="35" customFormat="1" x14ac:dyDescent="0.25">
      <c r="A35" s="38" t="s">
        <v>30</v>
      </c>
      <c r="B35" s="34">
        <v>760</v>
      </c>
      <c r="C35" s="34">
        <v>590.94000000000005</v>
      </c>
      <c r="D35" s="34">
        <v>700</v>
      </c>
      <c r="E35" s="34">
        <v>522</v>
      </c>
      <c r="F35" s="34">
        <v>700</v>
      </c>
      <c r="G35" s="34" t="s">
        <v>48</v>
      </c>
      <c r="H35" s="34" t="s">
        <v>48</v>
      </c>
      <c r="I35" s="34" t="s">
        <v>48</v>
      </c>
      <c r="J35" s="34">
        <v>498</v>
      </c>
      <c r="K35" s="34" t="s">
        <v>48</v>
      </c>
      <c r="L35" s="34">
        <v>606</v>
      </c>
      <c r="M35" s="34" t="s">
        <v>48</v>
      </c>
      <c r="N35" s="34" t="s">
        <v>48</v>
      </c>
      <c r="O35" s="34">
        <v>650</v>
      </c>
      <c r="P35" s="43">
        <v>628.36750000000006</v>
      </c>
    </row>
    <row r="36" spans="1:16" x14ac:dyDescent="0.25">
      <c r="A36" s="39" t="s">
        <v>25</v>
      </c>
      <c r="B36" s="33">
        <v>13.2</v>
      </c>
      <c r="C36" s="33">
        <v>12.419850680720247</v>
      </c>
      <c r="D36" s="33">
        <v>12.2</v>
      </c>
      <c r="E36" s="33">
        <v>15.2</v>
      </c>
      <c r="F36" s="33">
        <v>10.33</v>
      </c>
      <c r="G36" s="33" t="s">
        <v>48</v>
      </c>
      <c r="H36" s="33" t="s">
        <v>48</v>
      </c>
      <c r="I36" s="33" t="s">
        <v>48</v>
      </c>
      <c r="J36" s="33">
        <v>15.44</v>
      </c>
      <c r="K36" s="33" t="s">
        <v>48</v>
      </c>
      <c r="L36" s="33">
        <v>12.391877272727273</v>
      </c>
      <c r="M36" s="33"/>
      <c r="N36" s="33" t="s">
        <v>48</v>
      </c>
      <c r="O36" s="33">
        <v>13.69</v>
      </c>
      <c r="P36" s="44">
        <v>13.10896599418094</v>
      </c>
    </row>
    <row r="37" spans="1:16" s="35" customFormat="1" x14ac:dyDescent="0.25">
      <c r="A37" s="38" t="s">
        <v>26</v>
      </c>
      <c r="B37" s="3">
        <v>31250</v>
      </c>
      <c r="C37" s="3">
        <v>32242.320000000003</v>
      </c>
      <c r="D37" s="3">
        <v>29778</v>
      </c>
      <c r="E37" s="3">
        <v>31037</v>
      </c>
      <c r="F37" s="3">
        <v>28800</v>
      </c>
      <c r="G37" s="3" t="s">
        <v>48</v>
      </c>
      <c r="H37" s="3" t="s">
        <v>48</v>
      </c>
      <c r="I37" s="3" t="s">
        <v>48</v>
      </c>
      <c r="J37" s="3">
        <v>29683</v>
      </c>
      <c r="K37" s="3" t="s">
        <v>48</v>
      </c>
      <c r="L37" s="3">
        <v>30346</v>
      </c>
      <c r="M37" s="3"/>
      <c r="N37" s="3" t="s">
        <v>48</v>
      </c>
      <c r="O37" s="3">
        <v>30800</v>
      </c>
      <c r="P37" s="45">
        <v>30492.04</v>
      </c>
    </row>
    <row r="38" spans="1:16" x14ac:dyDescent="0.25">
      <c r="A38" s="39" t="s">
        <v>27</v>
      </c>
      <c r="B38" s="33">
        <v>39</v>
      </c>
      <c r="C38" s="33">
        <v>51.786000000000001</v>
      </c>
      <c r="D38" s="33">
        <v>55.09</v>
      </c>
      <c r="E38" s="33">
        <v>53</v>
      </c>
      <c r="F38" s="33">
        <v>44.53</v>
      </c>
      <c r="G38" s="33" t="s">
        <v>48</v>
      </c>
      <c r="H38" s="33" t="s">
        <v>48</v>
      </c>
      <c r="I38" s="33" t="s">
        <v>48</v>
      </c>
      <c r="J38" s="33">
        <v>52</v>
      </c>
      <c r="K38" s="33" t="s">
        <v>48</v>
      </c>
      <c r="L38" s="33">
        <v>45.84</v>
      </c>
      <c r="M38" s="33"/>
      <c r="N38" s="33" t="s">
        <v>48</v>
      </c>
      <c r="O38" s="33">
        <v>39.770000000000003</v>
      </c>
      <c r="P38" s="44">
        <v>47.626999999999995</v>
      </c>
    </row>
    <row r="39" spans="1:16" s="35" customFormat="1" ht="15.75" thickBot="1" x14ac:dyDescent="0.3">
      <c r="A39" s="40" t="s">
        <v>28</v>
      </c>
      <c r="B39" s="36">
        <v>18790</v>
      </c>
      <c r="C39" s="36">
        <v>17583.061358559982</v>
      </c>
      <c r="D39" s="36">
        <v>15888</v>
      </c>
      <c r="E39" s="36">
        <v>16219</v>
      </c>
      <c r="F39" s="36">
        <v>15500</v>
      </c>
      <c r="G39" s="36" t="s">
        <v>48</v>
      </c>
      <c r="H39" s="36" t="s">
        <v>48</v>
      </c>
      <c r="I39" s="36" t="s">
        <v>48</v>
      </c>
      <c r="J39" s="36">
        <v>17761</v>
      </c>
      <c r="K39" s="36" t="s">
        <v>48</v>
      </c>
      <c r="L39" s="36">
        <v>17796</v>
      </c>
      <c r="M39" s="36" t="s">
        <v>48</v>
      </c>
      <c r="N39" s="36" t="s">
        <v>48</v>
      </c>
      <c r="O39" s="36">
        <v>15210</v>
      </c>
      <c r="P39" s="46">
        <v>16843.382669819999</v>
      </c>
    </row>
  </sheetData>
  <mergeCells count="7">
    <mergeCell ref="A26:P26"/>
    <mergeCell ref="A1:P1"/>
    <mergeCell ref="A2:P2"/>
    <mergeCell ref="A5:P5"/>
    <mergeCell ref="A33:P33"/>
    <mergeCell ref="A19:P19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9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I37" sqref="I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F36" sqref="F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6" sqref="H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11" sqref="P11"/>
    </sheetView>
  </sheetViews>
  <sheetFormatPr defaultRowHeight="15" x14ac:dyDescent="0.25"/>
  <sheetData>
    <row r="34" spans="1:1" x14ac:dyDescent="0.25">
      <c r="A34" s="50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I36" sqref="I36"/>
    </sheetView>
  </sheetViews>
  <sheetFormatPr defaultRowHeight="15" x14ac:dyDescent="0.25"/>
  <sheetData>
    <row r="34" spans="1:1" x14ac:dyDescent="0.25">
      <c r="A34" s="50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D39"/>
  <sheetViews>
    <sheetView zoomScaleNormal="100" workbookViewId="0">
      <selection sqref="A1:P1"/>
    </sheetView>
  </sheetViews>
  <sheetFormatPr defaultRowHeight="15" x14ac:dyDescent="0.25"/>
  <cols>
    <col min="1" max="1" width="18.42578125" style="41" customWidth="1"/>
    <col min="2" max="16" width="7.140625" style="1" customWidth="1"/>
    <col min="17" max="16384" width="9.140625" style="1"/>
  </cols>
  <sheetData>
    <row r="1" spans="1:30" ht="21" x14ac:dyDescent="0.35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x14ac:dyDescent="0.3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4.75" customHeight="1" thickBot="1" x14ac:dyDescent="0.3">
      <c r="A4" s="49"/>
      <c r="B4" s="51" t="s">
        <v>2</v>
      </c>
      <c r="C4" s="52" t="s">
        <v>3</v>
      </c>
      <c r="D4" s="52" t="s">
        <v>0</v>
      </c>
      <c r="E4" s="52" t="s">
        <v>1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3" t="s">
        <v>13</v>
      </c>
      <c r="P4" s="54" t="s">
        <v>14</v>
      </c>
    </row>
    <row r="5" spans="1:30" s="37" customFormat="1" ht="19.5" thickBot="1" x14ac:dyDescent="0.35">
      <c r="A5" s="100" t="str">
        <f>'KN 2018'!A6</f>
        <v>53-41-N/11 Diplomovaná všeobecná sestra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0" s="35" customFormat="1" x14ac:dyDescent="0.25">
      <c r="A6" s="47" t="s">
        <v>29</v>
      </c>
      <c r="B6" s="48">
        <f>IF(ISNUMBER('KN 2018'!B6),'KN 2018'!B6,"")</f>
        <v>44376</v>
      </c>
      <c r="C6" s="48">
        <f>IF(ISNUMBER('KN 2018'!C6),'KN 2018'!C6,"")</f>
        <v>54673.043621978009</v>
      </c>
      <c r="D6" s="48">
        <f>IF(ISNUMBER('KN 2018'!D6),'KN 2018'!D6,"")</f>
        <v>50220.034739084251</v>
      </c>
      <c r="E6" s="48">
        <f>IF(ISNUMBER('KN 2018'!E6),'KN 2018'!E6,"")</f>
        <v>30537.002695417788</v>
      </c>
      <c r="F6" s="48">
        <f>IF(ISNUMBER('KN 2018'!F6),'KN 2018'!F6,"")</f>
        <v>64125.907990314772</v>
      </c>
      <c r="G6" s="48">
        <f>IF(ISNUMBER('KN 2018'!G6),'KN 2018'!G6,"")</f>
        <v>36176.266666666663</v>
      </c>
      <c r="H6" s="48">
        <f>IF(ISNUMBER('KN 2018'!H6),'KN 2018'!H6,"")</f>
        <v>21049.577542682746</v>
      </c>
      <c r="I6" s="48">
        <f>IF(ISNUMBER('KN 2018'!I6),'KN 2018'!I6,"")</f>
        <v>43528.146398309269</v>
      </c>
      <c r="J6" s="72">
        <f>IF(ISNUMBER('KN 2018'!J6),'KN 2018'!J6,"")</f>
        <v>32428.248144517576</v>
      </c>
      <c r="K6" s="48">
        <f>IF(ISNUMBER('KN 2018'!K6),'KN 2018'!K6,"")</f>
        <v>40640.349786136809</v>
      </c>
      <c r="L6" s="48">
        <f>IF(ISNUMBER('KN 2018'!L6),'KN 2018'!L6,"")</f>
        <v>49571.611117664157</v>
      </c>
      <c r="M6" s="48">
        <f>IF(ISNUMBER('KN 2018'!M6),'KN 2018'!M6,"")</f>
        <v>44862.34637211496</v>
      </c>
      <c r="N6" s="48">
        <f>IF(ISNUMBER('KN 2018'!N6),'KN 2018'!N6,"")</f>
        <v>36799.64</v>
      </c>
      <c r="O6" s="48">
        <f>IF(ISNUMBER('KN 2018'!O6),'KN 2018'!O6,"")</f>
        <v>43037.508794836365</v>
      </c>
      <c r="P6" s="42">
        <f>IF(ISNUMBER('KN 2018'!P6),'KN 2018'!P6,"")</f>
        <v>42287.548847837381</v>
      </c>
    </row>
    <row r="7" spans="1:30" s="35" customFormat="1" x14ac:dyDescent="0.25">
      <c r="A7" s="38" t="s">
        <v>30</v>
      </c>
      <c r="B7" s="34">
        <f>IF(ISNUMBER('KN 2018'!R6),'KN 2018'!R6,"")</f>
        <v>760</v>
      </c>
      <c r="C7" s="34">
        <f>IF(ISNUMBER('KN 2018'!S6),'KN 2018'!S6,"")</f>
        <v>585</v>
      </c>
      <c r="D7" s="34">
        <f>IF(ISNUMBER('KN 2018'!T6),'KN 2018'!T6,"")</f>
        <v>700</v>
      </c>
      <c r="E7" s="34">
        <f>IF(ISNUMBER('KN 2018'!U6),'KN 2018'!U6,"")</f>
        <v>522</v>
      </c>
      <c r="F7" s="34">
        <f>IF(ISNUMBER('KN 2018'!V6),'KN 2018'!V6,"")</f>
        <v>700</v>
      </c>
      <c r="G7" s="34">
        <f>IF(ISNUMBER('KN 2018'!W6),'KN 2018'!W6,"")</f>
        <v>552</v>
      </c>
      <c r="H7" s="34">
        <f>IF(ISNUMBER('KN 2018'!X6),'KN 2018'!X6,"")</f>
        <v>550</v>
      </c>
      <c r="I7" s="34">
        <f>IF(ISNUMBER('KN 2018'!Y6),'KN 2018'!Y6,"")</f>
        <v>678</v>
      </c>
      <c r="J7" s="74">
        <f>IF(ISNUMBER('KN 2018'!Z6),'KN 2018'!Z6,"")</f>
        <v>486</v>
      </c>
      <c r="K7" s="34">
        <f>IF(ISNUMBER('KN 2018'!AA6),'KN 2018'!AA6,"")</f>
        <v>638</v>
      </c>
      <c r="L7" s="34">
        <f>IF(ISNUMBER('KN 2018'!AB6),'KN 2018'!AB6,"")</f>
        <v>606</v>
      </c>
      <c r="M7" s="34">
        <f>IF(ISNUMBER('KN 2018'!AC6),'KN 2018'!AC6,"")</f>
        <v>719</v>
      </c>
      <c r="N7" s="34">
        <f>IF(ISNUMBER('KN 2018'!AD6),'KN 2018'!AD6,"")</f>
        <v>542</v>
      </c>
      <c r="O7" s="34">
        <f>IF(ISNUMBER('KN 2018'!AE6),'KN 2018'!AE6,"")</f>
        <v>650</v>
      </c>
      <c r="P7" s="43">
        <f>IF(ISNUMBER('KN 2018'!AF6),'KN 2018'!AF6,"")</f>
        <v>620.57142857142856</v>
      </c>
    </row>
    <row r="8" spans="1:30" x14ac:dyDescent="0.25">
      <c r="A8" s="39" t="s">
        <v>25</v>
      </c>
      <c r="B8" s="33">
        <f>IF(ISNUMBER('KN 2018'!BN6),'KN 2018'!BN6,"")</f>
        <v>12.5</v>
      </c>
      <c r="C8" s="33">
        <f>IF(ISNUMBER('KN 2018'!BO6),'KN 2018'!BO6,"")</f>
        <v>9.2805373873077617</v>
      </c>
      <c r="D8" s="33">
        <f>IF(ISNUMBER('KN 2018'!BP6),'KN 2018'!BP6,"")</f>
        <v>9.1673114080800016</v>
      </c>
      <c r="E8" s="33">
        <f>IF(ISNUMBER('KN 2018'!BQ6),'KN 2018'!BQ6,"")</f>
        <v>15.75</v>
      </c>
      <c r="F8" s="33">
        <f>IF(ISNUMBER('KN 2018'!BR6),'KN 2018'!BR6,"")</f>
        <v>6.49</v>
      </c>
      <c r="G8" s="33">
        <f>IF(ISNUMBER('KN 2018'!BS6),'KN 2018'!BS6,"")</f>
        <v>12</v>
      </c>
      <c r="H8" s="33">
        <f>IF(ISNUMBER('KN 2018'!BT6),'KN 2018'!BT6,"")</f>
        <v>22.884558230374051</v>
      </c>
      <c r="I8" s="33">
        <f>IF(ISNUMBER('KN 2018'!BU6),'KN 2018'!BU6,"")</f>
        <v>10.28</v>
      </c>
      <c r="J8" s="75">
        <f>IF(ISNUMBER('KN 2018'!BV6),'KN 2018'!BV6,"")</f>
        <v>15.44</v>
      </c>
      <c r="K8" s="33">
        <f>IF(ISNUMBER('KN 2018'!BW6),'KN 2018'!BW6,"")</f>
        <v>11.853</v>
      </c>
      <c r="L8" s="33">
        <f>IF(ISNUMBER('KN 2018'!BX6),'KN 2018'!BX6,"")</f>
        <v>9.8480392156862742</v>
      </c>
      <c r="M8" s="33">
        <f>IF(ISNUMBER('KN 2018'!BY6),'KN 2018'!BY6,"")</f>
        <v>10.9</v>
      </c>
      <c r="N8" s="33">
        <f>IF(ISNUMBER('KN 2018'!BZ6),'KN 2018'!BZ6,"")</f>
        <v>12</v>
      </c>
      <c r="O8" s="33">
        <f>IF(ISNUMBER('KN 2018'!CA6),'KN 2018'!CA6,"")</f>
        <v>10.9</v>
      </c>
      <c r="P8" s="44">
        <f>IF(ISNUMBER('KN 2018'!CB6),'KN 2018'!CB6,"")</f>
        <v>12.092389017246292</v>
      </c>
    </row>
    <row r="9" spans="1:30" s="35" customFormat="1" x14ac:dyDescent="0.25">
      <c r="A9" s="38" t="s">
        <v>26</v>
      </c>
      <c r="B9" s="3">
        <f>IF(ISNUMBER('KN 2018'!CD6),'KN 2018'!CD6,"")</f>
        <v>35170</v>
      </c>
      <c r="C9" s="3">
        <f>IF(ISNUMBER('KN 2018'!CE6),'KN 2018'!CE6,"")</f>
        <v>37216</v>
      </c>
      <c r="D9" s="3">
        <f>IF(ISNUMBER('KN 2018'!CF6),'KN 2018'!CF6,"")</f>
        <v>33756</v>
      </c>
      <c r="E9" s="3">
        <f>IF(ISNUMBER('KN 2018'!CG6),'KN 2018'!CG6,"")</f>
        <v>34296</v>
      </c>
      <c r="F9" s="3">
        <f>IF(ISNUMBER('KN 2018'!CH6),'KN 2018'!CH6,"")</f>
        <v>31900</v>
      </c>
      <c r="G9" s="3">
        <f>IF(ISNUMBER('KN 2018'!CI6),'KN 2018'!CI6,"")</f>
        <v>31448</v>
      </c>
      <c r="H9" s="3">
        <f>IF(ISNUMBER('KN 2018'!CJ6),'KN 2018'!CJ6,"")</f>
        <v>33520</v>
      </c>
      <c r="I9" s="3">
        <f>IF(ISNUMBER('KN 2018'!CK6),'KN 2018'!CK6,"")</f>
        <v>33337</v>
      </c>
      <c r="J9" s="68">
        <f>IF(ISNUMBER('KN 2018'!CL6),'KN 2018'!CL6,"")</f>
        <v>33224</v>
      </c>
      <c r="K9" s="3">
        <f>IF(ISNUMBER('KN 2018'!CM6),'KN 2018'!CM6,"")</f>
        <v>33839</v>
      </c>
      <c r="L9" s="3">
        <f>IF(ISNUMBER('KN 2018'!CN6),'KN 2018'!CN6,"")</f>
        <v>34618</v>
      </c>
      <c r="M9" s="3">
        <f>IF(ISNUMBER('KN 2018'!CO6),'KN 2018'!CO6,"")</f>
        <v>35024</v>
      </c>
      <c r="N9" s="3">
        <f>IF(ISNUMBER('KN 2018'!CP6),'KN 2018'!CP6,"")</f>
        <v>32273</v>
      </c>
      <c r="O9" s="3">
        <f>IF(ISNUMBER('KN 2018'!CQ6),'KN 2018'!CQ6,"")</f>
        <v>34170</v>
      </c>
      <c r="P9" s="45">
        <f>IF(ISNUMBER('KN 2018'!CR6),'KN 2018'!CR6,"")</f>
        <v>33842.214285714283</v>
      </c>
    </row>
    <row r="10" spans="1:30" x14ac:dyDescent="0.25">
      <c r="A10" s="39" t="s">
        <v>27</v>
      </c>
      <c r="B10" s="33">
        <f>IF(ISNUMBER('KN 2018'!CT6),'KN 2018'!CT6,"")</f>
        <v>25</v>
      </c>
      <c r="C10" s="33">
        <f>IF(ISNUMBER('KN 2018'!CU6),'KN 2018'!CU6,"")</f>
        <v>39</v>
      </c>
      <c r="D10" s="33">
        <f>IF(ISNUMBER('KN 2018'!CV6),'KN 2018'!CV6,"")</f>
        <v>37.248217691680807</v>
      </c>
      <c r="E10" s="33">
        <f>IF(ISNUMBER('KN 2018'!CW6),'KN 2018'!CW6,"")</f>
        <v>53</v>
      </c>
      <c r="F10" s="33">
        <f>IF(ISNUMBER('KN 2018'!CX6),'KN 2018'!CX6,"")</f>
        <v>42</v>
      </c>
      <c r="G10" s="33">
        <f>IF(ISNUMBER('KN 2018'!CY6),'KN 2018'!CY6,"")</f>
        <v>45</v>
      </c>
      <c r="H10" s="33">
        <f>IF(ISNUMBER('KN 2018'!CZ6),'KN 2018'!CZ6,"")</f>
        <v>64.308057692307685</v>
      </c>
      <c r="I10" s="33">
        <f>IF(ISNUMBER('KN 2018'!DA6),'KN 2018'!DA6,"")</f>
        <v>49.25</v>
      </c>
      <c r="J10" s="75">
        <f>IF(ISNUMBER('KN 2018'!DB6),'KN 2018'!DB6,"")</f>
        <v>37</v>
      </c>
      <c r="K10" s="33">
        <f>IF(ISNUMBER('KN 2018'!DC6),'KN 2018'!DC6,"")</f>
        <v>35.81</v>
      </c>
      <c r="L10" s="33">
        <f>IF(ISNUMBER('KN 2018'!DD6),'KN 2018'!DD6,"")</f>
        <v>34.729999999999997</v>
      </c>
      <c r="M10" s="33">
        <f>IF(ISNUMBER('KN 2018'!DE6),'KN 2018'!DE6,"")</f>
        <v>36.179999999999993</v>
      </c>
      <c r="N10" s="33">
        <f>IF(ISNUMBER('KN 2018'!DF6),'KN 2018'!DF6,"")</f>
        <v>50</v>
      </c>
      <c r="O10" s="33">
        <f>IF(ISNUMBER('KN 2018'!DG6),'KN 2018'!DG6,"")</f>
        <v>39.770000000000003</v>
      </c>
      <c r="P10" s="44">
        <f>IF(ISNUMBER('KN 2018'!DH6),'KN 2018'!DH6,"")</f>
        <v>42.021162527427748</v>
      </c>
    </row>
    <row r="11" spans="1:30" s="35" customFormat="1" ht="15.75" thickBot="1" x14ac:dyDescent="0.3">
      <c r="A11" s="40" t="s">
        <v>28</v>
      </c>
      <c r="B11" s="36">
        <f>IF(ISNUMBER('KN 2018'!DJ6),'KN 2018'!DJ6,"")</f>
        <v>22110</v>
      </c>
      <c r="C11" s="36">
        <f>IF(ISNUMBER('KN 2018'!DK6),'KN 2018'!DK6,"")</f>
        <v>21293</v>
      </c>
      <c r="D11" s="36">
        <f>IF(ISNUMBER('KN 2018'!DL6),'KN 2018'!DL6,"")</f>
        <v>18728</v>
      </c>
      <c r="E11" s="36">
        <f>IF(ISNUMBER('KN 2018'!DM6),'KN 2018'!DM6,"")</f>
        <v>19463</v>
      </c>
      <c r="F11" s="36">
        <f>IF(ISNUMBER('KN 2018'!DN6),'KN 2018'!DN6,"")</f>
        <v>18000</v>
      </c>
      <c r="G11" s="36">
        <f>IF(ISNUMBER('KN 2018'!DO6),'KN 2018'!DO6,"")</f>
        <v>17731</v>
      </c>
      <c r="H11" s="36">
        <f>IF(ISNUMBER('KN 2018'!DP6),'KN 2018'!DP6,"")</f>
        <v>18610</v>
      </c>
      <c r="I11" s="36">
        <f>IF(ISNUMBER('KN 2018'!DQ6),'KN 2018'!DQ6,"")</f>
        <v>18934</v>
      </c>
      <c r="J11" s="76">
        <f>IF(ISNUMBER('KN 2018'!DR6),'KN 2018'!DR6,"")</f>
        <v>20370</v>
      </c>
      <c r="K11" s="36">
        <f>IF(ISNUMBER('KN 2018'!DS6),'KN 2018'!DS6,"")</f>
        <v>19044</v>
      </c>
      <c r="L11" s="36">
        <f>IF(ISNUMBER('KN 2018'!DT6),'KN 2018'!DT6,"")</f>
        <v>21385</v>
      </c>
      <c r="M11" s="36">
        <f>IF(ISNUMBER('KN 2018'!DU6),'KN 2018'!DU6,"")</f>
        <v>19006</v>
      </c>
      <c r="N11" s="36">
        <f>IF(ISNUMBER('KN 2018'!DV6),'KN 2018'!DV6,"")</f>
        <v>18861</v>
      </c>
      <c r="O11" s="36">
        <f>IF(ISNUMBER('KN 2018'!DW6),'KN 2018'!DW6,"")</f>
        <v>17960</v>
      </c>
      <c r="P11" s="46">
        <f>IF(ISNUMBER('KN 2018'!DX6),'KN 2018'!DX6,"")</f>
        <v>19392.5</v>
      </c>
    </row>
    <row r="12" spans="1:30" s="37" customFormat="1" ht="19.5" thickBot="1" x14ac:dyDescent="0.35">
      <c r="A12" s="100" t="str">
        <f>'KN 2018'!A7</f>
        <v>53-41-N/21 Diplomovaný zdravotnický záchranář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0" s="35" customFormat="1" x14ac:dyDescent="0.25">
      <c r="A13" s="47" t="s">
        <v>29</v>
      </c>
      <c r="B13" s="48">
        <f>IF(ISNUMBER('KN 2018'!B7),'KN 2018'!B7,"")</f>
        <v>41782.444268217463</v>
      </c>
      <c r="C13" s="48">
        <f>IF(ISNUMBER('KN 2018'!C7),'KN 2018'!C7,"")</f>
        <v>54673.043621978009</v>
      </c>
      <c r="D13" s="72" t="str">
        <f>IF(ISNUMBER('KN 2018'!D7),'KN 2018'!D7,"")</f>
        <v/>
      </c>
      <c r="E13" s="48">
        <f>IF(ISNUMBER('KN 2018'!E7),'KN 2018'!E7,"")</f>
        <v>38475.591153317509</v>
      </c>
      <c r="F13" s="72" t="str">
        <f>IF(ISNUMBER('KN 2018'!F7),'KN 2018'!F7,"")</f>
        <v/>
      </c>
      <c r="G13" s="72">
        <f>IF(ISNUMBER('KN 2018'!G7),'KN 2018'!G7,"")</f>
        <v>36176.266666666663</v>
      </c>
      <c r="H13" s="72" t="str">
        <f>IF(ISNUMBER('KN 2018'!H7),'KN 2018'!H7,"")</f>
        <v/>
      </c>
      <c r="I13" s="72" t="str">
        <f>IF(ISNUMBER('KN 2018'!I7),'KN 2018'!I7,"")</f>
        <v/>
      </c>
      <c r="J13" s="72" t="str">
        <f>IF(ISNUMBER('KN 2018'!J7),'KN 2018'!J7,"")</f>
        <v/>
      </c>
      <c r="K13" s="72" t="str">
        <f>IF(ISNUMBER('KN 2018'!K7),'KN 2018'!K7,"")</f>
        <v/>
      </c>
      <c r="L13" s="48">
        <f>IF(ISNUMBER('KN 2018'!L7),'KN 2018'!L7,"")</f>
        <v>46488.746553656732</v>
      </c>
      <c r="M13" s="72">
        <f>IF(ISNUMBER('KN 2018'!M7),'KN 2018'!M7,"")</f>
        <v>44304.537589328822</v>
      </c>
      <c r="N13" s="72">
        <f>IF(ISNUMBER('KN 2018'!N7),'KN 2018'!N7,"")</f>
        <v>51469.185454545455</v>
      </c>
      <c r="O13" s="72" t="str">
        <f>IF(ISNUMBER('KN 2018'!O7),'KN 2018'!O7,"")</f>
        <v/>
      </c>
      <c r="P13" s="42">
        <f>IF(ISNUMBER('KN 2018'!P7),'KN 2018'!P7,"")</f>
        <v>44767.116472530099</v>
      </c>
    </row>
    <row r="14" spans="1:30" s="35" customFormat="1" x14ac:dyDescent="0.25">
      <c r="A14" s="38" t="s">
        <v>30</v>
      </c>
      <c r="B14" s="34">
        <f>IF(ISNUMBER('KN 2018'!R7),'KN 2018'!R7,"")</f>
        <v>760</v>
      </c>
      <c r="C14" s="34">
        <f>IF(ISNUMBER('KN 2018'!S7),'KN 2018'!S7,"")</f>
        <v>585</v>
      </c>
      <c r="D14" s="74" t="str">
        <f>IF(ISNUMBER('KN 2018'!T7),'KN 2018'!T7,"")</f>
        <v/>
      </c>
      <c r="E14" s="34">
        <f>IF(ISNUMBER('KN 2018'!U7),'KN 2018'!U7,"")</f>
        <v>522</v>
      </c>
      <c r="F14" s="74" t="str">
        <f>IF(ISNUMBER('KN 2018'!V7),'KN 2018'!V7,"")</f>
        <v/>
      </c>
      <c r="G14" s="74">
        <f>IF(ISNUMBER('KN 2018'!W7),'KN 2018'!W7,"")</f>
        <v>552</v>
      </c>
      <c r="H14" s="74" t="str">
        <f>IF(ISNUMBER('KN 2018'!X7),'KN 2018'!X7,"")</f>
        <v/>
      </c>
      <c r="I14" s="74" t="str">
        <f>IF(ISNUMBER('KN 2018'!Y7),'KN 2018'!Y7,"")</f>
        <v/>
      </c>
      <c r="J14" s="74" t="str">
        <f>IF(ISNUMBER('KN 2018'!Z7),'KN 2018'!Z7,"")</f>
        <v/>
      </c>
      <c r="K14" s="74" t="str">
        <f>IF(ISNUMBER('KN 2018'!AA7),'KN 2018'!AA7,"")</f>
        <v/>
      </c>
      <c r="L14" s="34">
        <f>IF(ISNUMBER('KN 2018'!AB7),'KN 2018'!AB7,"")</f>
        <v>606</v>
      </c>
      <c r="M14" s="74">
        <f>IF(ISNUMBER('KN 2018'!AC7),'KN 2018'!AC7,"")</f>
        <v>719</v>
      </c>
      <c r="N14" s="74">
        <f>IF(ISNUMBER('KN 2018'!AD7),'KN 2018'!AD7,"")</f>
        <v>542</v>
      </c>
      <c r="O14" s="74" t="str">
        <f>IF(ISNUMBER('KN 2018'!AE7),'KN 2018'!AE7,"")</f>
        <v/>
      </c>
      <c r="P14" s="43">
        <f>IF(ISNUMBER('KN 2018'!AF7),'KN 2018'!AF7,"")</f>
        <v>612.28571428571433</v>
      </c>
    </row>
    <row r="15" spans="1:30" x14ac:dyDescent="0.25">
      <c r="A15" s="39" t="s">
        <v>25</v>
      </c>
      <c r="B15" s="33">
        <f>IF(ISNUMBER('KN 2018'!BN7),'KN 2018'!BN7,"")</f>
        <v>13.5</v>
      </c>
      <c r="C15" s="33">
        <f>IF(ISNUMBER('KN 2018'!BO7),'KN 2018'!BO7,"")</f>
        <v>9.2805373873077617</v>
      </c>
      <c r="D15" s="75" t="str">
        <f>IF(ISNUMBER('KN 2018'!BP7),'KN 2018'!BP7,"")</f>
        <v/>
      </c>
      <c r="E15" s="33">
        <f>IF(ISNUMBER('KN 2018'!BQ7),'KN 2018'!BQ7,"")</f>
        <v>12.08</v>
      </c>
      <c r="F15" s="75" t="str">
        <f>IF(ISNUMBER('KN 2018'!BR7),'KN 2018'!BR7,"")</f>
        <v/>
      </c>
      <c r="G15" s="75">
        <f>IF(ISNUMBER('KN 2018'!BS7),'KN 2018'!BS7,"")</f>
        <v>12</v>
      </c>
      <c r="H15" s="75" t="str">
        <f>IF(ISNUMBER('KN 2018'!BT7),'KN 2018'!BT7,"")</f>
        <v/>
      </c>
      <c r="I15" s="75" t="str">
        <f>IF(ISNUMBER('KN 2018'!BU7),'KN 2018'!BU7,"")</f>
        <v/>
      </c>
      <c r="J15" s="75" t="str">
        <f>IF(ISNUMBER('KN 2018'!BV7),'KN 2018'!BV7,"")</f>
        <v/>
      </c>
      <c r="K15" s="75" t="str">
        <f>IF(ISNUMBER('KN 2018'!BW7),'KN 2018'!BW7,"")</f>
        <v/>
      </c>
      <c r="L15" s="33">
        <f>IF(ISNUMBER('KN 2018'!BX7),'KN 2018'!BX7,"")</f>
        <v>10.624519230769231</v>
      </c>
      <c r="M15" s="75">
        <f>IF(ISNUMBER('KN 2018'!BY7),'KN 2018'!BY7,"")</f>
        <v>11.06</v>
      </c>
      <c r="N15" s="75">
        <f>IF(ISNUMBER('KN 2018'!BZ7),'KN 2018'!BZ7,"")</f>
        <v>8.25</v>
      </c>
      <c r="O15" s="75" t="str">
        <f>IF(ISNUMBER('KN 2018'!CA7),'KN 2018'!CA7,"")</f>
        <v/>
      </c>
      <c r="P15" s="44">
        <f>IF(ISNUMBER('KN 2018'!CB7),'KN 2018'!CB7,"")</f>
        <v>10.970722374010998</v>
      </c>
    </row>
    <row r="16" spans="1:30" s="35" customFormat="1" x14ac:dyDescent="0.25">
      <c r="A16" s="38" t="s">
        <v>26</v>
      </c>
      <c r="B16" s="3">
        <f>IF(ISNUMBER('KN 2018'!CD7),'KN 2018'!CD7,"")</f>
        <v>35170</v>
      </c>
      <c r="C16" s="3">
        <f>IF(ISNUMBER('KN 2018'!CE7),'KN 2018'!CE7,"")</f>
        <v>37216</v>
      </c>
      <c r="D16" s="68" t="str">
        <f>IF(ISNUMBER('KN 2018'!CF7),'KN 2018'!CF7,"")</f>
        <v/>
      </c>
      <c r="E16" s="3">
        <f>IF(ISNUMBER('KN 2018'!CG7),'KN 2018'!CG7,"")</f>
        <v>34296</v>
      </c>
      <c r="F16" s="68" t="str">
        <f>IF(ISNUMBER('KN 2018'!CH7),'KN 2018'!CH7,"")</f>
        <v/>
      </c>
      <c r="G16" s="68">
        <f>IF(ISNUMBER('KN 2018'!CI7),'KN 2018'!CI7,"")</f>
        <v>31448</v>
      </c>
      <c r="H16" s="68" t="str">
        <f>IF(ISNUMBER('KN 2018'!CJ7),'KN 2018'!CJ7,"")</f>
        <v/>
      </c>
      <c r="I16" s="68" t="str">
        <f>IF(ISNUMBER('KN 2018'!CK7),'KN 2018'!CK7,"")</f>
        <v/>
      </c>
      <c r="J16" s="68" t="str">
        <f>IF(ISNUMBER('KN 2018'!CL7),'KN 2018'!CL7,"")</f>
        <v/>
      </c>
      <c r="K16" s="68" t="str">
        <f>IF(ISNUMBER('KN 2018'!CM7),'KN 2018'!CM7,"")</f>
        <v/>
      </c>
      <c r="L16" s="3">
        <f>IF(ISNUMBER('KN 2018'!CN7),'KN 2018'!CN7,"")</f>
        <v>34618</v>
      </c>
      <c r="M16" s="68">
        <f>IF(ISNUMBER('KN 2018'!CO7),'KN 2018'!CO7,"")</f>
        <v>35024</v>
      </c>
      <c r="N16" s="68">
        <f>IF(ISNUMBER('KN 2018'!CP7),'KN 2018'!CP7,"")</f>
        <v>32273</v>
      </c>
      <c r="O16" s="68" t="str">
        <f>IF(ISNUMBER('KN 2018'!CQ7),'KN 2018'!CQ7,"")</f>
        <v/>
      </c>
      <c r="P16" s="45">
        <f>IF(ISNUMBER('KN 2018'!CR7),'KN 2018'!CR7,"")</f>
        <v>34292.142857142855</v>
      </c>
    </row>
    <row r="17" spans="1:16" x14ac:dyDescent="0.25">
      <c r="A17" s="39" t="s">
        <v>27</v>
      </c>
      <c r="B17" s="33">
        <f>IF(ISNUMBER('KN 2018'!CT7),'KN 2018'!CT7,"")</f>
        <v>25.22</v>
      </c>
      <c r="C17" s="33">
        <f>IF(ISNUMBER('KN 2018'!CU7),'KN 2018'!CU7,"")</f>
        <v>39</v>
      </c>
      <c r="D17" s="75" t="str">
        <f>IF(ISNUMBER('KN 2018'!CV7),'KN 2018'!CV7,"")</f>
        <v/>
      </c>
      <c r="E17" s="33">
        <f>IF(ISNUMBER('KN 2018'!CW7),'KN 2018'!CW7,"")</f>
        <v>53</v>
      </c>
      <c r="F17" s="75" t="str">
        <f>IF(ISNUMBER('KN 2018'!CX7),'KN 2018'!CX7,"")</f>
        <v/>
      </c>
      <c r="G17" s="75">
        <f>IF(ISNUMBER('KN 2018'!CY7),'KN 2018'!CY7,"")</f>
        <v>45</v>
      </c>
      <c r="H17" s="75" t="str">
        <f>IF(ISNUMBER('KN 2018'!CZ7),'KN 2018'!CZ7,"")</f>
        <v/>
      </c>
      <c r="I17" s="75" t="str">
        <f>IF(ISNUMBER('KN 2018'!DA7),'KN 2018'!DA7,"")</f>
        <v/>
      </c>
      <c r="J17" s="75" t="str">
        <f>IF(ISNUMBER('KN 2018'!DB7),'KN 2018'!DB7,"")</f>
        <v/>
      </c>
      <c r="K17" s="75" t="str">
        <f>IF(ISNUMBER('KN 2018'!DC7),'KN 2018'!DC7,"")</f>
        <v/>
      </c>
      <c r="L17" s="33">
        <f>IF(ISNUMBER('KN 2018'!DD7),'KN 2018'!DD7,"")</f>
        <v>34.729999999999997</v>
      </c>
      <c r="M17" s="75">
        <f>IF(ISNUMBER('KN 2018'!DE7),'KN 2018'!DE7,"")</f>
        <v>36.179999999999993</v>
      </c>
      <c r="N17" s="75">
        <f>IF(ISNUMBER('KN 2018'!DF7),'KN 2018'!DF7,"")</f>
        <v>50</v>
      </c>
      <c r="O17" s="75" t="str">
        <f>IF(ISNUMBER('KN 2018'!DG7),'KN 2018'!DG7,"")</f>
        <v/>
      </c>
      <c r="P17" s="44">
        <f>IF(ISNUMBER('KN 2018'!DH7),'KN 2018'!DH7,"")</f>
        <v>40.447142857142858</v>
      </c>
    </row>
    <row r="18" spans="1:16" s="35" customFormat="1" ht="15.75" thickBot="1" x14ac:dyDescent="0.3">
      <c r="A18" s="40" t="s">
        <v>28</v>
      </c>
      <c r="B18" s="36">
        <f>IF(ISNUMBER('KN 2018'!DJ7),'KN 2018'!DJ7,"")</f>
        <v>22110</v>
      </c>
      <c r="C18" s="36">
        <f>IF(ISNUMBER('KN 2018'!DK7),'KN 2018'!DK7,"")</f>
        <v>21293</v>
      </c>
      <c r="D18" s="76" t="str">
        <f>IF(ISNUMBER('KN 2018'!DL7),'KN 2018'!DL7,"")</f>
        <v/>
      </c>
      <c r="E18" s="36">
        <f>IF(ISNUMBER('KN 2018'!DM7),'KN 2018'!DM7,"")</f>
        <v>19463</v>
      </c>
      <c r="F18" s="76" t="str">
        <f>IF(ISNUMBER('KN 2018'!DN7),'KN 2018'!DN7,"")</f>
        <v/>
      </c>
      <c r="G18" s="76">
        <f>IF(ISNUMBER('KN 2018'!DO7),'KN 2018'!DO7,"")</f>
        <v>17731</v>
      </c>
      <c r="H18" s="76" t="str">
        <f>IF(ISNUMBER('KN 2018'!DP7),'KN 2018'!DP7,"")</f>
        <v/>
      </c>
      <c r="I18" s="76" t="str">
        <f>IF(ISNUMBER('KN 2018'!DQ7),'KN 2018'!DQ7,"")</f>
        <v/>
      </c>
      <c r="J18" s="76" t="str">
        <f>IF(ISNUMBER('KN 2018'!DR7),'KN 2018'!DR7,"")</f>
        <v/>
      </c>
      <c r="K18" s="76" t="str">
        <f>IF(ISNUMBER('KN 2018'!DS7),'KN 2018'!DS7,"")</f>
        <v/>
      </c>
      <c r="L18" s="36">
        <f>IF(ISNUMBER('KN 2018'!DT7),'KN 2018'!DT7,"")</f>
        <v>21385</v>
      </c>
      <c r="M18" s="76">
        <f>IF(ISNUMBER('KN 2018'!DU7),'KN 2018'!DU7,"")</f>
        <v>19006</v>
      </c>
      <c r="N18" s="76">
        <f>IF(ISNUMBER('KN 2018'!DV7),'KN 2018'!DV7,"")</f>
        <v>18861</v>
      </c>
      <c r="O18" s="76" t="str">
        <f>IF(ISNUMBER('KN 2018'!DW7),'KN 2018'!DW7,"")</f>
        <v/>
      </c>
      <c r="P18" s="46">
        <f>IF(ISNUMBER('KN 2018'!DX7),'KN 2018'!DX7,"")</f>
        <v>19978.428571428572</v>
      </c>
    </row>
    <row r="19" spans="1:16" s="37" customFormat="1" ht="19.5" thickBot="1" x14ac:dyDescent="0.35">
      <c r="A19" s="100" t="str">
        <f>'KN 2018'!A8</f>
        <v>53-43-N/11 Diplomovaný farmaceutický asistent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35" customFormat="1" x14ac:dyDescent="0.25">
      <c r="A20" s="47" t="s">
        <v>29</v>
      </c>
      <c r="B20" s="48">
        <f>IF(ISNUMBER('KN 2018'!B8),'KN 2018'!B8,"")</f>
        <v>47190.203215577319</v>
      </c>
      <c r="C20" s="48">
        <f>IF(ISNUMBER('KN 2018'!C8),'KN 2018'!C8,"")</f>
        <v>54673.043621978009</v>
      </c>
      <c r="D20" s="72" t="str">
        <f>IF(ISNUMBER('KN 2018'!D8),'KN 2018'!D8,"")</f>
        <v/>
      </c>
      <c r="E20" s="48">
        <f>IF(ISNUMBER('KN 2018'!E8),'KN 2018'!E8,"")</f>
        <v>43602.145552560651</v>
      </c>
      <c r="F20" s="48">
        <f>IF(ISNUMBER('KN 2018'!F8),'KN 2018'!F8,"")</f>
        <v>44084.480303749406</v>
      </c>
      <c r="G20" s="48">
        <f>IF(ISNUMBER('KN 2018'!G8),'KN 2018'!G8,"")</f>
        <v>36176.266666666663</v>
      </c>
      <c r="H20" s="72" t="str">
        <f>IF(ISNUMBER('KN 2018'!H8),'KN 2018'!H8,"")</f>
        <v/>
      </c>
      <c r="I20" s="48">
        <f>IF(ISNUMBER('KN 2018'!I8),'KN 2018'!I8,"")</f>
        <v>43528.146398309269</v>
      </c>
      <c r="J20" s="72" t="str">
        <f>IF(ISNUMBER('KN 2018'!J8),'KN 2018'!J8,"")</f>
        <v/>
      </c>
      <c r="K20" s="72" t="str">
        <f>IF(ISNUMBER('KN 2018'!K8),'KN 2018'!K8,"")</f>
        <v/>
      </c>
      <c r="L20" s="48">
        <f>IF(ISNUMBER('KN 2018'!L8),'KN 2018'!L8,"")</f>
        <v>44407.990856410121</v>
      </c>
      <c r="M20" s="48">
        <f>IF(ISNUMBER('KN 2018'!M8),'KN 2018'!M8,"")</f>
        <v>44546.58041306962</v>
      </c>
      <c r="N20" s="72" t="str">
        <f>IF(ISNUMBER('KN 2018'!N8),'KN 2018'!N8,"")</f>
        <v/>
      </c>
      <c r="O20" s="48">
        <f>IF(ISNUMBER('KN 2018'!O8),'KN 2018'!O8,"")</f>
        <v>46178.603510943387</v>
      </c>
      <c r="P20" s="42">
        <f>IF(ISNUMBER('KN 2018'!P8),'KN 2018'!P8,"")</f>
        <v>44931.940059918277</v>
      </c>
    </row>
    <row r="21" spans="1:16" s="35" customFormat="1" x14ac:dyDescent="0.25">
      <c r="A21" s="38" t="s">
        <v>30</v>
      </c>
      <c r="B21" s="34">
        <f>IF(ISNUMBER('KN 2018'!R8),'KN 2018'!R8,"")</f>
        <v>760</v>
      </c>
      <c r="C21" s="34">
        <f>IF(ISNUMBER('KN 2018'!S8),'KN 2018'!S8,"")</f>
        <v>585</v>
      </c>
      <c r="D21" s="74" t="str">
        <f>IF(ISNUMBER('KN 2018'!T8),'KN 2018'!T8,"")</f>
        <v/>
      </c>
      <c r="E21" s="34">
        <f>IF(ISNUMBER('KN 2018'!U8),'KN 2018'!U8,"")</f>
        <v>522</v>
      </c>
      <c r="F21" s="34">
        <f>IF(ISNUMBER('KN 2018'!V8),'KN 2018'!V8,"")</f>
        <v>700</v>
      </c>
      <c r="G21" s="34">
        <f>IF(ISNUMBER('KN 2018'!W8),'KN 2018'!W8,"")</f>
        <v>552</v>
      </c>
      <c r="H21" s="74" t="str">
        <f>IF(ISNUMBER('KN 2018'!X8),'KN 2018'!X8,"")</f>
        <v/>
      </c>
      <c r="I21" s="34">
        <f>IF(ISNUMBER('KN 2018'!Y8),'KN 2018'!Y8,"")</f>
        <v>678</v>
      </c>
      <c r="J21" s="74" t="str">
        <f>IF(ISNUMBER('KN 2018'!Z8),'KN 2018'!Z8,"")</f>
        <v/>
      </c>
      <c r="K21" s="74" t="str">
        <f>IF(ISNUMBER('KN 2018'!AA8),'KN 2018'!AA8,"")</f>
        <v/>
      </c>
      <c r="L21" s="34">
        <f>IF(ISNUMBER('KN 2018'!AB8),'KN 2018'!AB8,"")</f>
        <v>606</v>
      </c>
      <c r="M21" s="34">
        <f>IF(ISNUMBER('KN 2018'!AC8),'KN 2018'!AC8,"")</f>
        <v>719</v>
      </c>
      <c r="N21" s="74" t="str">
        <f>IF(ISNUMBER('KN 2018'!AD8),'KN 2018'!AD8,"")</f>
        <v/>
      </c>
      <c r="O21" s="34">
        <f>IF(ISNUMBER('KN 2018'!AE8),'KN 2018'!AE8,"")</f>
        <v>650</v>
      </c>
      <c r="P21" s="43">
        <f>IF(ISNUMBER('KN 2018'!AF8),'KN 2018'!AF8,"")</f>
        <v>641.33333333333337</v>
      </c>
    </row>
    <row r="22" spans="1:16" x14ac:dyDescent="0.25">
      <c r="A22" s="39" t="s">
        <v>25</v>
      </c>
      <c r="B22" s="33">
        <f>IF(ISNUMBER('KN 2018'!BN8),'KN 2018'!BN8,"")</f>
        <v>10.44</v>
      </c>
      <c r="C22" s="33">
        <f>IF(ISNUMBER('KN 2018'!BO8),'KN 2018'!BO8,"")</f>
        <v>9.2805373873077617</v>
      </c>
      <c r="D22" s="75" t="str">
        <f>IF(ISNUMBER('KN 2018'!BP8),'KN 2018'!BP8,"")</f>
        <v/>
      </c>
      <c r="E22" s="33">
        <f>IF(ISNUMBER('KN 2018'!BQ8),'KN 2018'!BQ8,"")</f>
        <v>10.5</v>
      </c>
      <c r="F22" s="33">
        <f>IF(ISNUMBER('KN 2018'!BR8),'KN 2018'!BR8,"")</f>
        <v>9.8000000000000007</v>
      </c>
      <c r="G22" s="33">
        <f>IF(ISNUMBER('KN 2018'!BS8),'KN 2018'!BS8,"")</f>
        <v>12</v>
      </c>
      <c r="H22" s="75" t="str">
        <f>IF(ISNUMBER('KN 2018'!BT8),'KN 2018'!BT8,"")</f>
        <v/>
      </c>
      <c r="I22" s="33">
        <f>IF(ISNUMBER('KN 2018'!BU8),'KN 2018'!BU8,"")</f>
        <v>10.28</v>
      </c>
      <c r="J22" s="75" t="str">
        <f>IF(ISNUMBER('KN 2018'!BV8),'KN 2018'!BV8,"")</f>
        <v/>
      </c>
      <c r="K22" s="75" t="str">
        <f>IF(ISNUMBER('KN 2018'!BW8),'KN 2018'!BW8,"")</f>
        <v/>
      </c>
      <c r="L22" s="33">
        <f>IF(ISNUMBER('KN 2018'!BX8),'KN 2018'!BX8,"")</f>
        <v>11.2217</v>
      </c>
      <c r="M22" s="33">
        <f>IF(ISNUMBER('KN 2018'!BY8),'KN 2018'!BY8,"")</f>
        <v>10.99</v>
      </c>
      <c r="N22" s="75" t="str">
        <f>IF(ISNUMBER('KN 2018'!BZ8),'KN 2018'!BZ8,"")</f>
        <v/>
      </c>
      <c r="O22" s="33">
        <f>IF(ISNUMBER('KN 2018'!CA8),'KN 2018'!CA8,"")</f>
        <v>10.06</v>
      </c>
      <c r="P22" s="44">
        <f>IF(ISNUMBER('KN 2018'!CB8),'KN 2018'!CB8,"")</f>
        <v>10.50802637636753</v>
      </c>
    </row>
    <row r="23" spans="1:16" s="35" customFormat="1" x14ac:dyDescent="0.25">
      <c r="A23" s="38" t="s">
        <v>26</v>
      </c>
      <c r="B23" s="3">
        <f>IF(ISNUMBER('KN 2018'!CD8),'KN 2018'!CD8,"")</f>
        <v>35170</v>
      </c>
      <c r="C23" s="3">
        <f>IF(ISNUMBER('KN 2018'!CE8),'KN 2018'!CE8,"")</f>
        <v>37216</v>
      </c>
      <c r="D23" s="68" t="str">
        <f>IF(ISNUMBER('KN 2018'!CF8),'KN 2018'!CF8,"")</f>
        <v/>
      </c>
      <c r="E23" s="3">
        <f>IF(ISNUMBER('KN 2018'!CG8),'KN 2018'!CG8,"")</f>
        <v>34296</v>
      </c>
      <c r="F23" s="3">
        <f>IF(ISNUMBER('KN 2018'!CH8),'KN 2018'!CH8,"")</f>
        <v>31900</v>
      </c>
      <c r="G23" s="3">
        <f>IF(ISNUMBER('KN 2018'!CI8),'KN 2018'!CI8,"")</f>
        <v>31448</v>
      </c>
      <c r="H23" s="68" t="str">
        <f>IF(ISNUMBER('KN 2018'!CJ8),'KN 2018'!CJ8,"")</f>
        <v/>
      </c>
      <c r="I23" s="3">
        <f>IF(ISNUMBER('KN 2018'!CK8),'KN 2018'!CK8,"")</f>
        <v>33337</v>
      </c>
      <c r="J23" s="68" t="str">
        <f>IF(ISNUMBER('KN 2018'!CL8),'KN 2018'!CL8,"")</f>
        <v/>
      </c>
      <c r="K23" s="68" t="str">
        <f>IF(ISNUMBER('KN 2018'!CM8),'KN 2018'!CM8,"")</f>
        <v/>
      </c>
      <c r="L23" s="3">
        <f>IF(ISNUMBER('KN 2018'!CN8),'KN 2018'!CN8,"")</f>
        <v>34618</v>
      </c>
      <c r="M23" s="3">
        <f>IF(ISNUMBER('KN 2018'!CO8),'KN 2018'!CO8,"")</f>
        <v>35024</v>
      </c>
      <c r="N23" s="68" t="str">
        <f>IF(ISNUMBER('KN 2018'!CP8),'KN 2018'!CP8,"")</f>
        <v/>
      </c>
      <c r="O23" s="3">
        <f>IF(ISNUMBER('KN 2018'!CQ8),'KN 2018'!CQ8,"")</f>
        <v>34170</v>
      </c>
      <c r="P23" s="45">
        <f>IF(ISNUMBER('KN 2018'!CR8),'KN 2018'!CR8,"")</f>
        <v>34131</v>
      </c>
    </row>
    <row r="24" spans="1:16" x14ac:dyDescent="0.25">
      <c r="A24" s="39" t="s">
        <v>27</v>
      </c>
      <c r="B24" s="33">
        <f>IF(ISNUMBER('KN 2018'!CT8),'KN 2018'!CT8,"")</f>
        <v>39.22</v>
      </c>
      <c r="C24" s="33">
        <f>IF(ISNUMBER('KN 2018'!CU8),'KN 2018'!CU8,"")</f>
        <v>39</v>
      </c>
      <c r="D24" s="75" t="str">
        <f>IF(ISNUMBER('KN 2018'!CV8),'KN 2018'!CV8,"")</f>
        <v/>
      </c>
      <c r="E24" s="33">
        <f>IF(ISNUMBER('KN 2018'!CW8),'KN 2018'!CW8,"")</f>
        <v>53</v>
      </c>
      <c r="F24" s="33">
        <f>IF(ISNUMBER('KN 2018'!CX8),'KN 2018'!CX8,"")</f>
        <v>43</v>
      </c>
      <c r="G24" s="33">
        <f>IF(ISNUMBER('KN 2018'!CY8),'KN 2018'!CY8,"")</f>
        <v>45</v>
      </c>
      <c r="H24" s="75" t="str">
        <f>IF(ISNUMBER('KN 2018'!CZ8),'KN 2018'!CZ8,"")</f>
        <v/>
      </c>
      <c r="I24" s="33">
        <f>IF(ISNUMBER('KN 2018'!DA8),'KN 2018'!DA8,"")</f>
        <v>49.25</v>
      </c>
      <c r="J24" s="75" t="str">
        <f>IF(ISNUMBER('KN 2018'!DB8),'KN 2018'!DB8,"")</f>
        <v/>
      </c>
      <c r="K24" s="75" t="str">
        <f>IF(ISNUMBER('KN 2018'!DC8),'KN 2018'!DC8,"")</f>
        <v/>
      </c>
      <c r="L24" s="33">
        <f>IF(ISNUMBER('KN 2018'!DD8),'KN 2018'!DD8,"")</f>
        <v>34.729999999999997</v>
      </c>
      <c r="M24" s="33">
        <f>IF(ISNUMBER('KN 2018'!DE8),'KN 2018'!DE8,"")</f>
        <v>36.179999999999993</v>
      </c>
      <c r="N24" s="75" t="str">
        <f>IF(ISNUMBER('KN 2018'!DF8),'KN 2018'!DF8,"")</f>
        <v/>
      </c>
      <c r="O24" s="33">
        <f>IF(ISNUMBER('KN 2018'!DG8),'KN 2018'!DG8,"")</f>
        <v>39.770000000000003</v>
      </c>
      <c r="P24" s="44">
        <f>IF(ISNUMBER('KN 2018'!DH8),'KN 2018'!DH8,"")</f>
        <v>42.12777777777778</v>
      </c>
    </row>
    <row r="25" spans="1:16" s="35" customFormat="1" ht="15.75" thickBot="1" x14ac:dyDescent="0.3">
      <c r="A25" s="40" t="s">
        <v>28</v>
      </c>
      <c r="B25" s="36">
        <f>IF(ISNUMBER('KN 2018'!DJ8),'KN 2018'!DJ8,"")</f>
        <v>22110</v>
      </c>
      <c r="C25" s="36">
        <f>IF(ISNUMBER('KN 2018'!DK8),'KN 2018'!DK8,"")</f>
        <v>21293</v>
      </c>
      <c r="D25" s="76" t="str">
        <f>IF(ISNUMBER('KN 2018'!DL8),'KN 2018'!DL8,"")</f>
        <v/>
      </c>
      <c r="E25" s="36">
        <f>IF(ISNUMBER('KN 2018'!DM8),'KN 2018'!DM8,"")</f>
        <v>19463</v>
      </c>
      <c r="F25" s="36">
        <f>IF(ISNUMBER('KN 2018'!DN8),'KN 2018'!DN8,"")</f>
        <v>18000</v>
      </c>
      <c r="G25" s="36">
        <f>IF(ISNUMBER('KN 2018'!DO8),'KN 2018'!DO8,"")</f>
        <v>17731</v>
      </c>
      <c r="H25" s="76" t="str">
        <f>IF(ISNUMBER('KN 2018'!DP8),'KN 2018'!DP8,"")</f>
        <v/>
      </c>
      <c r="I25" s="36">
        <f>IF(ISNUMBER('KN 2018'!DQ8),'KN 2018'!DQ8,"")</f>
        <v>18934</v>
      </c>
      <c r="J25" s="76" t="str">
        <f>IF(ISNUMBER('KN 2018'!DR8),'KN 2018'!DR8,"")</f>
        <v/>
      </c>
      <c r="K25" s="76" t="str">
        <f>IF(ISNUMBER('KN 2018'!DS8),'KN 2018'!DS8,"")</f>
        <v/>
      </c>
      <c r="L25" s="36">
        <f>IF(ISNUMBER('KN 2018'!DT8),'KN 2018'!DT8,"")</f>
        <v>21385</v>
      </c>
      <c r="M25" s="36">
        <f>IF(ISNUMBER('KN 2018'!DU8),'KN 2018'!DU8,"")</f>
        <v>19006</v>
      </c>
      <c r="N25" s="76" t="str">
        <f>IF(ISNUMBER('KN 2018'!DV8),'KN 2018'!DV8,"")</f>
        <v/>
      </c>
      <c r="O25" s="36">
        <f>IF(ISNUMBER('KN 2018'!DW8),'KN 2018'!DW8,"")</f>
        <v>17960</v>
      </c>
      <c r="P25" s="46">
        <f>IF(ISNUMBER('KN 2018'!DX8),'KN 2018'!DX8,"")</f>
        <v>19542.444444444445</v>
      </c>
    </row>
    <row r="26" spans="1:16" s="37" customFormat="1" ht="19.5" thickBot="1" x14ac:dyDescent="0.35">
      <c r="A26" s="100" t="str">
        <f>'KN 2018'!A9</f>
        <v>53-44-N/11 Diplomovaný zubní technik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35" customFormat="1" x14ac:dyDescent="0.25">
      <c r="A27" s="47" t="s">
        <v>29</v>
      </c>
      <c r="B27" s="48">
        <f>IF(ISNUMBER('KN 2018'!B9),'KN 2018'!B9,"")</f>
        <v>59753.529553679138</v>
      </c>
      <c r="C27" s="48">
        <f>IF(ISNUMBER('KN 2018'!C9),'KN 2018'!C9,"")</f>
        <v>54673.043621978009</v>
      </c>
      <c r="D27" s="48">
        <f>IF(ISNUMBER('KN 2018'!D9),'KN 2018'!D9,"")</f>
        <v>56542.0393427448</v>
      </c>
      <c r="E27" s="72">
        <f>IF(ISNUMBER('KN 2018'!E9),'KN 2018'!E9,"")</f>
        <v>43602.145552560651</v>
      </c>
      <c r="F27" s="72">
        <f>IF(ISNUMBER('KN 2018'!F9),'KN 2018'!F9,"")</f>
        <v>55541.336061269722</v>
      </c>
      <c r="G27" s="48">
        <f>IF(ISNUMBER('KN 2018'!G9),'KN 2018'!G9,"")</f>
        <v>36176.266666666663</v>
      </c>
      <c r="H27" s="72" t="str">
        <f>IF(ISNUMBER('KN 2018'!H9),'KN 2018'!H9,"")</f>
        <v/>
      </c>
      <c r="I27" s="72">
        <f>IF(ISNUMBER('KN 2018'!I9),'KN 2018'!I9,"")</f>
        <v>43528.146398309269</v>
      </c>
      <c r="J27" s="72" t="str">
        <f>IF(ISNUMBER('KN 2018'!J9),'KN 2018'!J9,"")</f>
        <v/>
      </c>
      <c r="K27" s="72" t="str">
        <f>IF(ISNUMBER('KN 2018'!K9),'KN 2018'!K9,"")</f>
        <v/>
      </c>
      <c r="L27" s="48">
        <f>IF(ISNUMBER('KN 2018'!L9),'KN 2018'!L9,"")</f>
        <v>52960.821227993438</v>
      </c>
      <c r="M27" s="48">
        <f>IF(ISNUMBER('KN 2018'!M9),'KN 2018'!M9,"")</f>
        <v>53390.144562657355</v>
      </c>
      <c r="N27" s="72" t="str">
        <f>IF(ISNUMBER('KN 2018'!N9),'KN 2018'!N9,"")</f>
        <v/>
      </c>
      <c r="O27" s="72">
        <f>IF(ISNUMBER('KN 2018'!O9),'KN 2018'!O9,"")</f>
        <v>52550.194653741775</v>
      </c>
      <c r="P27" s="42">
        <f>IF(ISNUMBER('KN 2018'!P9),'KN 2018'!P9,"")</f>
        <v>50871.766764160086</v>
      </c>
    </row>
    <row r="28" spans="1:16" s="35" customFormat="1" x14ac:dyDescent="0.25">
      <c r="A28" s="38" t="s">
        <v>30</v>
      </c>
      <c r="B28" s="34">
        <f>IF(ISNUMBER('KN 2018'!R9),'KN 2018'!R9,"")</f>
        <v>760</v>
      </c>
      <c r="C28" s="34">
        <f>IF(ISNUMBER('KN 2018'!S9),'KN 2018'!S9,"")</f>
        <v>1081</v>
      </c>
      <c r="D28" s="34">
        <f>IF(ISNUMBER('KN 2018'!T9),'KN 2018'!T9,"")</f>
        <v>700</v>
      </c>
      <c r="E28" s="74">
        <f>IF(ISNUMBER('KN 2018'!U9),'KN 2018'!U9,"")</f>
        <v>522</v>
      </c>
      <c r="F28" s="74">
        <f>IF(ISNUMBER('KN 2018'!V9),'KN 2018'!V9,"")</f>
        <v>700</v>
      </c>
      <c r="G28" s="34">
        <f>IF(ISNUMBER('KN 2018'!W9),'KN 2018'!W9,"")</f>
        <v>552</v>
      </c>
      <c r="H28" s="74" t="str">
        <f>IF(ISNUMBER('KN 2018'!X9),'KN 2018'!X9,"")</f>
        <v/>
      </c>
      <c r="I28" s="74">
        <f>IF(ISNUMBER('KN 2018'!Y9),'KN 2018'!Y9,"")</f>
        <v>678</v>
      </c>
      <c r="J28" s="74" t="str">
        <f>IF(ISNUMBER('KN 2018'!Z9),'KN 2018'!Z9,"")</f>
        <v/>
      </c>
      <c r="K28" s="74" t="str">
        <f>IF(ISNUMBER('KN 2018'!AA9),'KN 2018'!AA9,"")</f>
        <v/>
      </c>
      <c r="L28" s="34">
        <f>IF(ISNUMBER('KN 2018'!AB9),'KN 2018'!AB9,"")</f>
        <v>606</v>
      </c>
      <c r="M28" s="34">
        <f>IF(ISNUMBER('KN 2018'!AC9),'KN 2018'!AC9,"")</f>
        <v>719</v>
      </c>
      <c r="N28" s="74" t="str">
        <f>IF(ISNUMBER('KN 2018'!AD9),'KN 2018'!AD9,"")</f>
        <v/>
      </c>
      <c r="O28" s="74">
        <f>IF(ISNUMBER('KN 2018'!AE9),'KN 2018'!AE9,"")</f>
        <v>650</v>
      </c>
      <c r="P28" s="43">
        <f>IF(ISNUMBER('KN 2018'!AF9),'KN 2018'!AF9,"")</f>
        <v>696.8</v>
      </c>
    </row>
    <row r="29" spans="1:16" x14ac:dyDescent="0.25">
      <c r="A29" s="39" t="s">
        <v>25</v>
      </c>
      <c r="B29" s="33">
        <f>IF(ISNUMBER('KN 2018'!BN9),'KN 2018'!BN9,"")</f>
        <v>8.2899999999999991</v>
      </c>
      <c r="C29" s="33">
        <f>IF(ISNUMBER('KN 2018'!BO9),'KN 2018'!BO9,"")</f>
        <v>9.2805373873077617</v>
      </c>
      <c r="D29" s="33">
        <f>IF(ISNUMBER('KN 2018'!BP9),'KN 2018'!BP9,"")</f>
        <v>8.537883603760001</v>
      </c>
      <c r="E29" s="75">
        <f>IF(ISNUMBER('KN 2018'!BQ9),'KN 2018'!BQ9,"")</f>
        <v>10.5</v>
      </c>
      <c r="F29" s="75">
        <f>IF(ISNUMBER('KN 2018'!BR9),'KN 2018'!BR9,"")</f>
        <v>7.58</v>
      </c>
      <c r="G29" s="33">
        <f>IF(ISNUMBER('KN 2018'!BS9),'KN 2018'!BS9,"")</f>
        <v>12</v>
      </c>
      <c r="H29" s="75" t="str">
        <f>IF(ISNUMBER('KN 2018'!BT9),'KN 2018'!BT9,"")</f>
        <v/>
      </c>
      <c r="I29" s="75">
        <f>IF(ISNUMBER('KN 2018'!BU9),'KN 2018'!BU9,"")</f>
        <v>10.28</v>
      </c>
      <c r="J29" s="75" t="str">
        <f>IF(ISNUMBER('KN 2018'!BV9),'KN 2018'!BV9,"")</f>
        <v/>
      </c>
      <c r="K29" s="75" t="str">
        <f>IF(ISNUMBER('KN 2018'!BW9),'KN 2018'!BW9,"")</f>
        <v/>
      </c>
      <c r="L29" s="33">
        <f>IF(ISNUMBER('KN 2018'!BX9),'KN 2018'!BX9,"")</f>
        <v>9.8249666666666666</v>
      </c>
      <c r="M29" s="33">
        <f>IF(ISNUMBER('KN 2018'!BY9),'KN 2018'!BY9,"")</f>
        <v>8.9600000000000009</v>
      </c>
      <c r="N29" s="75" t="str">
        <f>IF(ISNUMBER('KN 2018'!BZ9),'KN 2018'!BZ9,"")</f>
        <v/>
      </c>
      <c r="O29" s="75">
        <f>IF(ISNUMBER('KN 2018'!CA9),'KN 2018'!CA9,"")</f>
        <v>8.6999999999999993</v>
      </c>
      <c r="P29" s="44">
        <f>IF(ISNUMBER('KN 2018'!CB9),'KN 2018'!CB9,"")</f>
        <v>9.3953387657734435</v>
      </c>
    </row>
    <row r="30" spans="1:16" s="35" customFormat="1" x14ac:dyDescent="0.25">
      <c r="A30" s="38" t="s">
        <v>26</v>
      </c>
      <c r="B30" s="3">
        <f>IF(ISNUMBER('KN 2018'!CD9),'KN 2018'!CD9,"")</f>
        <v>35170</v>
      </c>
      <c r="C30" s="3">
        <f>IF(ISNUMBER('KN 2018'!CE9),'KN 2018'!CE9,"")</f>
        <v>37216</v>
      </c>
      <c r="D30" s="3">
        <f>IF(ISNUMBER('KN 2018'!CF9),'KN 2018'!CF9,"")</f>
        <v>33756</v>
      </c>
      <c r="E30" s="68">
        <f>IF(ISNUMBER('KN 2018'!CG9),'KN 2018'!CG9,"")</f>
        <v>34296</v>
      </c>
      <c r="F30" s="68">
        <f>IF(ISNUMBER('KN 2018'!CH9),'KN 2018'!CH9,"")</f>
        <v>31900</v>
      </c>
      <c r="G30" s="3">
        <f>IF(ISNUMBER('KN 2018'!CI9),'KN 2018'!CI9,"")</f>
        <v>31448</v>
      </c>
      <c r="H30" s="68" t="str">
        <f>IF(ISNUMBER('KN 2018'!CJ9),'KN 2018'!CJ9,"")</f>
        <v/>
      </c>
      <c r="I30" s="68">
        <f>IF(ISNUMBER('KN 2018'!CK9),'KN 2018'!CK9,"")</f>
        <v>33337</v>
      </c>
      <c r="J30" s="68" t="str">
        <f>IF(ISNUMBER('KN 2018'!CL9),'KN 2018'!CL9,"")</f>
        <v/>
      </c>
      <c r="K30" s="68" t="str">
        <f>IF(ISNUMBER('KN 2018'!CM9),'KN 2018'!CM9,"")</f>
        <v/>
      </c>
      <c r="L30" s="3">
        <f>IF(ISNUMBER('KN 2018'!CN9),'KN 2018'!CN9,"")</f>
        <v>34618</v>
      </c>
      <c r="M30" s="3">
        <f>IF(ISNUMBER('KN 2018'!CO9),'KN 2018'!CO9,"")</f>
        <v>35024</v>
      </c>
      <c r="N30" s="68" t="str">
        <f>IF(ISNUMBER('KN 2018'!CP9),'KN 2018'!CP9,"")</f>
        <v/>
      </c>
      <c r="O30" s="68">
        <f>IF(ISNUMBER('KN 2018'!CQ9),'KN 2018'!CQ9,"")</f>
        <v>34170</v>
      </c>
      <c r="P30" s="45">
        <f>IF(ISNUMBER('KN 2018'!CR9),'KN 2018'!CR9,"")</f>
        <v>34093.5</v>
      </c>
    </row>
    <row r="31" spans="1:16" x14ac:dyDescent="0.25">
      <c r="A31" s="39" t="s">
        <v>27</v>
      </c>
      <c r="B31" s="33">
        <f>IF(ISNUMBER('KN 2018'!CT9),'KN 2018'!CT9,"")</f>
        <v>30</v>
      </c>
      <c r="C31" s="33">
        <f>IF(ISNUMBER('KN 2018'!CU9),'KN 2018'!CU9,"")</f>
        <v>39</v>
      </c>
      <c r="D31" s="33">
        <f>IF(ISNUMBER('KN 2018'!CV9),'KN 2018'!CV9,"")</f>
        <v>24.701792659924806</v>
      </c>
      <c r="E31" s="75">
        <f>IF(ISNUMBER('KN 2018'!CW9),'KN 2018'!CW9,"")</f>
        <v>53</v>
      </c>
      <c r="F31" s="75">
        <f>IF(ISNUMBER('KN 2018'!CX9),'KN 2018'!CX9,"")</f>
        <v>42.856999999999999</v>
      </c>
      <c r="G31" s="33">
        <f>IF(ISNUMBER('KN 2018'!CY9),'KN 2018'!CY9,"")</f>
        <v>45</v>
      </c>
      <c r="H31" s="75" t="str">
        <f>IF(ISNUMBER('KN 2018'!CZ9),'KN 2018'!CZ9,"")</f>
        <v/>
      </c>
      <c r="I31" s="75">
        <f>IF(ISNUMBER('KN 2018'!DA9),'KN 2018'!DA9,"")</f>
        <v>49.25</v>
      </c>
      <c r="J31" s="75" t="str">
        <f>IF(ISNUMBER('KN 2018'!DB9),'KN 2018'!DB9,"")</f>
        <v/>
      </c>
      <c r="K31" s="75" t="str">
        <f>IF(ISNUMBER('KN 2018'!DC9),'KN 2018'!DC9,"")</f>
        <v/>
      </c>
      <c r="L31" s="33">
        <f>IF(ISNUMBER('KN 2018'!DD9),'KN 2018'!DD9,"")</f>
        <v>24.03</v>
      </c>
      <c r="M31" s="33">
        <f>IF(ISNUMBER('KN 2018'!DE9),'KN 2018'!DE9,"")</f>
        <v>35.18</v>
      </c>
      <c r="N31" s="75" t="str">
        <f>IF(ISNUMBER('KN 2018'!DF9),'KN 2018'!DF9,"")</f>
        <v/>
      </c>
      <c r="O31" s="75">
        <f>IF(ISNUMBER('KN 2018'!DG9),'KN 2018'!DG9,"")</f>
        <v>39.770000000000003</v>
      </c>
      <c r="P31" s="44">
        <f>IF(ISNUMBER('KN 2018'!DH9),'KN 2018'!DH9,"")</f>
        <v>38.278879265992479</v>
      </c>
    </row>
    <row r="32" spans="1:16" s="35" customFormat="1" ht="15.75" thickBot="1" x14ac:dyDescent="0.3">
      <c r="A32" s="40" t="s">
        <v>28</v>
      </c>
      <c r="B32" s="36">
        <f>IF(ISNUMBER('KN 2018'!DJ9),'KN 2018'!DJ9,"")</f>
        <v>22110</v>
      </c>
      <c r="C32" s="36">
        <f>IF(ISNUMBER('KN 2018'!DK9),'KN 2018'!DK9,"")</f>
        <v>21293</v>
      </c>
      <c r="D32" s="36">
        <f>IF(ISNUMBER('KN 2018'!DL9),'KN 2018'!DL9,"")</f>
        <v>18728</v>
      </c>
      <c r="E32" s="76">
        <f>IF(ISNUMBER('KN 2018'!DM9),'KN 2018'!DM9,"")</f>
        <v>19463</v>
      </c>
      <c r="F32" s="76">
        <f>IF(ISNUMBER('KN 2018'!DN9),'KN 2018'!DN9,"")</f>
        <v>18000</v>
      </c>
      <c r="G32" s="36">
        <f>IF(ISNUMBER('KN 2018'!DO9),'KN 2018'!DO9,"")</f>
        <v>17731</v>
      </c>
      <c r="H32" s="76" t="str">
        <f>IF(ISNUMBER('KN 2018'!DP9),'KN 2018'!DP9,"")</f>
        <v/>
      </c>
      <c r="I32" s="76">
        <f>IF(ISNUMBER('KN 2018'!DQ9),'KN 2018'!DQ9,"")</f>
        <v>18934</v>
      </c>
      <c r="J32" s="76" t="str">
        <f>IF(ISNUMBER('KN 2018'!DR9),'KN 2018'!DR9,"")</f>
        <v/>
      </c>
      <c r="K32" s="76" t="str">
        <f>IF(ISNUMBER('KN 2018'!DS9),'KN 2018'!DS9,"")</f>
        <v/>
      </c>
      <c r="L32" s="36">
        <f>IF(ISNUMBER('KN 2018'!DT9),'KN 2018'!DT9,"")</f>
        <v>21385</v>
      </c>
      <c r="M32" s="36">
        <f>IF(ISNUMBER('KN 2018'!DU9),'KN 2018'!DU9,"")</f>
        <v>19006</v>
      </c>
      <c r="N32" s="76" t="str">
        <f>IF(ISNUMBER('KN 2018'!DV9),'KN 2018'!DV9,"")</f>
        <v/>
      </c>
      <c r="O32" s="76">
        <f>IF(ISNUMBER('KN 2018'!DW9),'KN 2018'!DW9,"")</f>
        <v>17960</v>
      </c>
      <c r="P32" s="46">
        <f>IF(ISNUMBER('KN 2018'!DX9),'KN 2018'!DX9,"")</f>
        <v>19461</v>
      </c>
    </row>
    <row r="33" spans="1:16" s="37" customFormat="1" ht="19.5" thickBot="1" x14ac:dyDescent="0.35">
      <c r="A33" s="100" t="str">
        <f>'KN 2018'!A10</f>
        <v>75-32-N/01 Sociální práce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35" customFormat="1" x14ac:dyDescent="0.25">
      <c r="A34" s="47" t="s">
        <v>29</v>
      </c>
      <c r="B34" s="48">
        <f>IF(ISNUMBER('KN 2018'!B10),'KN 2018'!B10,"")</f>
        <v>38775.804195804201</v>
      </c>
      <c r="C34" s="48">
        <f>IF(ISNUMBER('KN 2018'!C10),'KN 2018'!C10,"")</f>
        <v>39319.872471655326</v>
      </c>
      <c r="D34" s="48">
        <f>IF(ISNUMBER('KN 2018'!D10),'KN 2018'!D10,"")</f>
        <v>37282.056604840371</v>
      </c>
      <c r="E34" s="72">
        <f>IF(ISNUMBER('KN 2018'!E10),'KN 2018'!E10,"")</f>
        <v>31482.506454816288</v>
      </c>
      <c r="F34" s="48">
        <f>IF(ISNUMBER('KN 2018'!F10),'KN 2018'!F10,"")</f>
        <v>37939.454131491912</v>
      </c>
      <c r="G34" s="72" t="str">
        <f>IF(ISNUMBER('KN 2018'!G10),'KN 2018'!G10,"")</f>
        <v/>
      </c>
      <c r="H34" s="72" t="str">
        <f>IF(ISNUMBER('KN 2018'!H10),'KN 2018'!H10,"")</f>
        <v/>
      </c>
      <c r="I34" s="72" t="str">
        <f>IF(ISNUMBER('KN 2018'!I10),'KN 2018'!I10,"")</f>
        <v/>
      </c>
      <c r="J34" s="72">
        <f>IF(ISNUMBER('KN 2018'!J10),'KN 2018'!J10,"")</f>
        <v>30522.53088880032</v>
      </c>
      <c r="K34" s="72" t="str">
        <f>IF(ISNUMBER('KN 2018'!K10),'KN 2018'!K10,"")</f>
        <v/>
      </c>
      <c r="L34" s="48">
        <f>IF(ISNUMBER('KN 2018'!L10),'KN 2018'!L10,"")</f>
        <v>38733.059001551672</v>
      </c>
      <c r="M34" s="72" t="str">
        <f>IF(ISNUMBER('KN 2018'!M10),'KN 2018'!M10,"")</f>
        <v/>
      </c>
      <c r="N34" s="72" t="str">
        <f>IF(ISNUMBER('KN 2018'!N10),'KN 2018'!N10,"")</f>
        <v/>
      </c>
      <c r="O34" s="48">
        <f>IF(ISNUMBER('KN 2018'!O10),'KN 2018'!O10,"")</f>
        <v>35370.949798448455</v>
      </c>
      <c r="P34" s="42">
        <f>IF(ISNUMBER('KN 2018'!P10),'KN 2018'!P10,"")</f>
        <v>36178.279193426068</v>
      </c>
    </row>
    <row r="35" spans="1:16" s="35" customFormat="1" x14ac:dyDescent="0.25">
      <c r="A35" s="38" t="s">
        <v>30</v>
      </c>
      <c r="B35" s="34">
        <f>IF(ISNUMBER('KN 2018'!R10),'KN 2018'!R10,"")</f>
        <v>760</v>
      </c>
      <c r="C35" s="34">
        <f>IF(ISNUMBER('KN 2018'!S10),'KN 2018'!S10,"")</f>
        <v>585</v>
      </c>
      <c r="D35" s="34">
        <f>IF(ISNUMBER('KN 2018'!T10),'KN 2018'!T10,"")</f>
        <v>700</v>
      </c>
      <c r="E35" s="74">
        <f>IF(ISNUMBER('KN 2018'!U10),'KN 2018'!U10,"")</f>
        <v>522</v>
      </c>
      <c r="F35" s="34">
        <f>IF(ISNUMBER('KN 2018'!V10),'KN 2018'!V10,"")</f>
        <v>700</v>
      </c>
      <c r="G35" s="74" t="str">
        <f>IF(ISNUMBER('KN 2018'!W10),'KN 2018'!W10,"")</f>
        <v/>
      </c>
      <c r="H35" s="74" t="str">
        <f>IF(ISNUMBER('KN 2018'!X10),'KN 2018'!X10,"")</f>
        <v/>
      </c>
      <c r="I35" s="74" t="str">
        <f>IF(ISNUMBER('KN 2018'!Y10),'KN 2018'!Y10,"")</f>
        <v/>
      </c>
      <c r="J35" s="74">
        <f>IF(ISNUMBER('KN 2018'!Z10),'KN 2018'!Z10,"")</f>
        <v>481</v>
      </c>
      <c r="K35" s="74" t="str">
        <f>IF(ISNUMBER('KN 2018'!AA10),'KN 2018'!AA10,"")</f>
        <v/>
      </c>
      <c r="L35" s="34">
        <f>IF(ISNUMBER('KN 2018'!AB10),'KN 2018'!AB10,"")</f>
        <v>606</v>
      </c>
      <c r="M35" s="74" t="str">
        <f>IF(ISNUMBER('KN 2018'!AC10),'KN 2018'!AC10,"")</f>
        <v/>
      </c>
      <c r="N35" s="74" t="str">
        <f>IF(ISNUMBER('KN 2018'!AD10),'KN 2018'!AD10,"")</f>
        <v/>
      </c>
      <c r="O35" s="34">
        <f>IF(ISNUMBER('KN 2018'!AE10),'KN 2018'!AE10,"")</f>
        <v>650</v>
      </c>
      <c r="P35" s="43">
        <f>IF(ISNUMBER('KN 2018'!AF10),'KN 2018'!AF10,"")</f>
        <v>625.5</v>
      </c>
    </row>
    <row r="36" spans="1:16" x14ac:dyDescent="0.25">
      <c r="A36" s="39" t="s">
        <v>25</v>
      </c>
      <c r="B36" s="33">
        <f>IF(ISNUMBER('KN 2018'!BN10),'KN 2018'!BN10,"")</f>
        <v>13.2</v>
      </c>
      <c r="C36" s="33">
        <f>IF(ISNUMBER('KN 2018'!BO10),'KN 2018'!BO10,"")</f>
        <v>12.911725955204217</v>
      </c>
      <c r="D36" s="33">
        <f>IF(ISNUMBER('KN 2018'!BP10),'KN 2018'!BP10,"")</f>
        <v>12.2</v>
      </c>
      <c r="E36" s="75">
        <f>IF(ISNUMBER('KN 2018'!BQ10),'KN 2018'!BQ10,"")</f>
        <v>15.2</v>
      </c>
      <c r="F36" s="33">
        <f>IF(ISNUMBER('KN 2018'!BR10),'KN 2018'!BR10,"")</f>
        <v>11.58</v>
      </c>
      <c r="G36" s="75" t="str">
        <f>IF(ISNUMBER('KN 2018'!BS10),'KN 2018'!BS10,"")</f>
        <v/>
      </c>
      <c r="H36" s="75" t="str">
        <f>IF(ISNUMBER('KN 2018'!BT10),'KN 2018'!BT10,"")</f>
        <v/>
      </c>
      <c r="I36" s="75" t="str">
        <f>IF(ISNUMBER('KN 2018'!BU10),'KN 2018'!BU10,"")</f>
        <v/>
      </c>
      <c r="J36" s="75">
        <f>IF(ISNUMBER('KN 2018'!BV10),'KN 2018'!BV10,"")</f>
        <v>15.44</v>
      </c>
      <c r="K36" s="75" t="str">
        <f>IF(ISNUMBER('KN 2018'!BW10),'KN 2018'!BW10,"")</f>
        <v/>
      </c>
      <c r="L36" s="33">
        <f>IF(ISNUMBER('KN 2018'!BX10),'KN 2018'!BX10,"")</f>
        <v>12.537116666666666</v>
      </c>
      <c r="M36" s="75" t="str">
        <f>IF(ISNUMBER('KN 2018'!BY10),'KN 2018'!BY10,"")</f>
        <v/>
      </c>
      <c r="N36" s="75" t="str">
        <f>IF(ISNUMBER('KN 2018'!BZ10),'KN 2018'!BZ10,"")</f>
        <v/>
      </c>
      <c r="O36" s="33">
        <f>IF(ISNUMBER('KN 2018'!CA10),'KN 2018'!CA10,"")</f>
        <v>13.69</v>
      </c>
      <c r="P36" s="44">
        <f>IF(ISNUMBER('KN 2018'!CB10),'KN 2018'!CB10,"")</f>
        <v>13.344855327733859</v>
      </c>
    </row>
    <row r="37" spans="1:16" s="35" customFormat="1" x14ac:dyDescent="0.25">
      <c r="A37" s="38" t="s">
        <v>26</v>
      </c>
      <c r="B37" s="3">
        <f>IF(ISNUMBER('KN 2018'!CD10),'KN 2018'!CD10,"")</f>
        <v>35170</v>
      </c>
      <c r="C37" s="3">
        <f>IF(ISNUMBER('KN 2018'!CE10),'KN 2018'!CE10,"")</f>
        <v>37216</v>
      </c>
      <c r="D37" s="3">
        <f>IF(ISNUMBER('KN 2018'!CF10),'KN 2018'!CF10,"")</f>
        <v>33756</v>
      </c>
      <c r="E37" s="68">
        <f>IF(ISNUMBER('KN 2018'!CG10),'KN 2018'!CG10,"")</f>
        <v>34296</v>
      </c>
      <c r="F37" s="3">
        <f>IF(ISNUMBER('KN 2018'!CH10),'KN 2018'!CH10,"")</f>
        <v>31900</v>
      </c>
      <c r="G37" s="68" t="str">
        <f>IF(ISNUMBER('KN 2018'!CI10),'KN 2018'!CI10,"")</f>
        <v/>
      </c>
      <c r="H37" s="68" t="str">
        <f>IF(ISNUMBER('KN 2018'!CJ10),'KN 2018'!CJ10,"")</f>
        <v/>
      </c>
      <c r="I37" s="68" t="str">
        <f>IF(ISNUMBER('KN 2018'!CK10),'KN 2018'!CK10,"")</f>
        <v/>
      </c>
      <c r="J37" s="68">
        <f>IF(ISNUMBER('KN 2018'!CL10),'KN 2018'!CL10,"")</f>
        <v>33224</v>
      </c>
      <c r="K37" s="68" t="str">
        <f>IF(ISNUMBER('KN 2018'!CM10),'KN 2018'!CM10,"")</f>
        <v/>
      </c>
      <c r="L37" s="3">
        <f>IF(ISNUMBER('KN 2018'!CN10),'KN 2018'!CN10,"")</f>
        <v>34618</v>
      </c>
      <c r="M37" s="68" t="str">
        <f>IF(ISNUMBER('KN 2018'!CO10),'KN 2018'!CO10,"")</f>
        <v/>
      </c>
      <c r="N37" s="68" t="str">
        <f>IF(ISNUMBER('KN 2018'!CP10),'KN 2018'!CP10,"")</f>
        <v/>
      </c>
      <c r="O37" s="3">
        <f>IF(ISNUMBER('KN 2018'!CQ10),'KN 2018'!CQ10,"")</f>
        <v>34170</v>
      </c>
      <c r="P37" s="45">
        <f>IF(ISNUMBER('KN 2018'!CR10),'KN 2018'!CR10,"")</f>
        <v>34293.75</v>
      </c>
    </row>
    <row r="38" spans="1:16" x14ac:dyDescent="0.25">
      <c r="A38" s="39" t="s">
        <v>27</v>
      </c>
      <c r="B38" s="33">
        <f>IF(ISNUMBER('KN 2018'!CT10),'KN 2018'!CT10,"")</f>
        <v>39</v>
      </c>
      <c r="C38" s="33">
        <f>IF(ISNUMBER('KN 2018'!CU10),'KN 2018'!CU10,"")</f>
        <v>54</v>
      </c>
      <c r="D38" s="33">
        <f>IF(ISNUMBER('KN 2018'!CV10),'KN 2018'!CV10,"")</f>
        <v>55.09</v>
      </c>
      <c r="E38" s="75">
        <f>IF(ISNUMBER('KN 2018'!CW10),'KN 2018'!CW10,"")</f>
        <v>53</v>
      </c>
      <c r="F38" s="33">
        <f>IF(ISNUMBER('KN 2018'!CX10),'KN 2018'!CX10,"")</f>
        <v>44.24</v>
      </c>
      <c r="G38" s="75" t="str">
        <f>IF(ISNUMBER('KN 2018'!CY10),'KN 2018'!CY10,"")</f>
        <v/>
      </c>
      <c r="H38" s="75" t="str">
        <f>IF(ISNUMBER('KN 2018'!CZ10),'KN 2018'!CZ10,"")</f>
        <v/>
      </c>
      <c r="I38" s="75" t="str">
        <f>IF(ISNUMBER('KN 2018'!DA10),'KN 2018'!DA10,"")</f>
        <v/>
      </c>
      <c r="J38" s="75">
        <f>IF(ISNUMBER('KN 2018'!DB10),'KN 2018'!DB10,"")</f>
        <v>52</v>
      </c>
      <c r="K38" s="75" t="str">
        <f>IF(ISNUMBER('KN 2018'!DC10),'KN 2018'!DC10,"")</f>
        <v/>
      </c>
      <c r="L38" s="33">
        <f>IF(ISNUMBER('KN 2018'!DD10),'KN 2018'!DD10,"")</f>
        <v>45.84</v>
      </c>
      <c r="M38" s="75" t="str">
        <f>IF(ISNUMBER('KN 2018'!DE10),'KN 2018'!DE10,"")</f>
        <v/>
      </c>
      <c r="N38" s="75" t="str">
        <f>IF(ISNUMBER('KN 2018'!DF10),'KN 2018'!DF10,"")</f>
        <v/>
      </c>
      <c r="O38" s="33">
        <f>IF(ISNUMBER('KN 2018'!DG10),'KN 2018'!DG10,"")</f>
        <v>39.770000000000003</v>
      </c>
      <c r="P38" s="44">
        <f>IF(ISNUMBER('KN 2018'!DH10),'KN 2018'!DH10,"")</f>
        <v>47.867500000000007</v>
      </c>
    </row>
    <row r="39" spans="1:16" s="35" customFormat="1" ht="15.75" thickBot="1" x14ac:dyDescent="0.3">
      <c r="A39" s="40" t="s">
        <v>28</v>
      </c>
      <c r="B39" s="36">
        <f>IF(ISNUMBER('KN 2018'!DJ10),'KN 2018'!DJ10,"")</f>
        <v>22110</v>
      </c>
      <c r="C39" s="36">
        <f>IF(ISNUMBER('KN 2018'!DK10),'KN 2018'!DK10,"")</f>
        <v>21293</v>
      </c>
      <c r="D39" s="36">
        <f>IF(ISNUMBER('KN 2018'!DL10),'KN 2018'!DL10,"")</f>
        <v>18728</v>
      </c>
      <c r="E39" s="76">
        <f>IF(ISNUMBER('KN 2018'!DM10),'KN 2018'!DM10,"")</f>
        <v>19463</v>
      </c>
      <c r="F39" s="36">
        <f>IF(ISNUMBER('KN 2018'!DN10),'KN 2018'!DN10,"")</f>
        <v>18000</v>
      </c>
      <c r="G39" s="76" t="str">
        <f>IF(ISNUMBER('KN 2018'!DO10),'KN 2018'!DO10,"")</f>
        <v/>
      </c>
      <c r="H39" s="76" t="str">
        <f>IF(ISNUMBER('KN 2018'!DP10),'KN 2018'!DP10,"")</f>
        <v/>
      </c>
      <c r="I39" s="76" t="str">
        <f>IF(ISNUMBER('KN 2018'!DQ10),'KN 2018'!DQ10,"")</f>
        <v/>
      </c>
      <c r="J39" s="76">
        <f>IF(ISNUMBER('KN 2018'!DR10),'KN 2018'!DR10,"")</f>
        <v>20370</v>
      </c>
      <c r="K39" s="76" t="str">
        <f>IF(ISNUMBER('KN 2018'!DS10),'KN 2018'!DS10,"")</f>
        <v/>
      </c>
      <c r="L39" s="36">
        <f>IF(ISNUMBER('KN 2018'!DT10),'KN 2018'!DT10,"")</f>
        <v>21385</v>
      </c>
      <c r="M39" s="76" t="str">
        <f>IF(ISNUMBER('KN 2018'!DU10),'KN 2018'!DU10,"")</f>
        <v/>
      </c>
      <c r="N39" s="76" t="str">
        <f>IF(ISNUMBER('KN 2018'!DV10),'KN 2018'!DV10,"")</f>
        <v/>
      </c>
      <c r="O39" s="36">
        <f>IF(ISNUMBER('KN 2018'!DW10),'KN 2018'!DW10,"")</f>
        <v>17960</v>
      </c>
      <c r="P39" s="46">
        <f>IF(ISNUMBER('KN 2018'!DX10),'KN 2018'!DX10,"")</f>
        <v>19913.625</v>
      </c>
    </row>
  </sheetData>
  <mergeCells count="7">
    <mergeCell ref="A33:P33"/>
    <mergeCell ref="A1:P1"/>
    <mergeCell ref="A2:P2"/>
    <mergeCell ref="A19:P19"/>
    <mergeCell ref="A26:P26"/>
    <mergeCell ref="A5:P5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9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Normal="100" workbookViewId="0">
      <selection activeCell="A3" sqref="A3"/>
    </sheetView>
  </sheetViews>
  <sheetFormatPr defaultRowHeight="15" x14ac:dyDescent="0.25"/>
  <cols>
    <col min="1" max="1" width="18.42578125" style="41" customWidth="1"/>
    <col min="2" max="16" width="7.140625" style="1" customWidth="1"/>
    <col min="17" max="16384" width="9.140625" style="1"/>
  </cols>
  <sheetData>
    <row r="1" spans="1:30" ht="21" x14ac:dyDescent="0.3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x14ac:dyDescent="0.3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thickBot="1" x14ac:dyDescent="0.35">
      <c r="A3" s="79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4.75" customHeight="1" thickBot="1" x14ac:dyDescent="0.3">
      <c r="A4" s="49"/>
      <c r="B4" s="51" t="s">
        <v>2</v>
      </c>
      <c r="C4" s="52" t="s">
        <v>3</v>
      </c>
      <c r="D4" s="52" t="s">
        <v>0</v>
      </c>
      <c r="E4" s="52" t="s">
        <v>1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3" t="s">
        <v>13</v>
      </c>
      <c r="P4" s="54" t="s">
        <v>14</v>
      </c>
    </row>
    <row r="5" spans="1:30" s="37" customFormat="1" ht="19.5" thickBot="1" x14ac:dyDescent="0.35">
      <c r="A5" s="100" t="str">
        <f>'KN 2018'!A6</f>
        <v>53-41-N/11 Diplomovaná všeobecná sestra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0" s="35" customFormat="1" x14ac:dyDescent="0.25">
      <c r="A6" s="47" t="s">
        <v>29</v>
      </c>
      <c r="B6" s="80">
        <f>IF(ISNUMBER('Tabulka č. 1'!B6-'KN 2017'!B6),ROUND('Tabulka č. 1'!B6-'KN 2017'!B6,0),"")</f>
        <v>5357</v>
      </c>
      <c r="C6" s="80">
        <f>IF(ISNUMBER('Tabulka č. 1'!C6-'KN 2017'!C6),ROUND('Tabulka č. 1'!C6-'KN 2017'!C6,0),"")</f>
        <v>5684</v>
      </c>
      <c r="D6" s="80">
        <f>IF(ISNUMBER('Tabulka č. 1'!D6-'KN 2017'!D6),ROUND('Tabulka č. 1'!D6-'KN 2017'!D6,0),"")</f>
        <v>6122</v>
      </c>
      <c r="E6" s="80">
        <f>IF(ISNUMBER('Tabulka č. 1'!E6-'KN 2017'!E6),ROUND('Tabulka č. 1'!E6-'KN 2017'!E6,0),"")</f>
        <v>3218</v>
      </c>
      <c r="F6" s="80">
        <f>IF(ISNUMBER('Tabulka č. 1'!F6-'KN 2017'!F6),ROUND('Tabulka č. 1'!F6-'KN 2017'!F6,0),"")</f>
        <v>22890</v>
      </c>
      <c r="G6" s="80">
        <f>IF(ISNUMBER('Tabulka č. 1'!G6-'KN 2017'!G6),ROUND('Tabulka č. 1'!G6-'KN 2017'!G6,0),"")</f>
        <v>3104</v>
      </c>
      <c r="H6" s="80">
        <f>IF(ISNUMBER('Tabulka č. 1'!H6-'KN 2017'!H6),ROUND('Tabulka č. 1'!H6-'KN 2017'!H6,0),"")</f>
        <v>-3376</v>
      </c>
      <c r="I6" s="80">
        <f>IF(ISNUMBER('Tabulka č. 1'!I6-'KN 2017'!I6),ROUND('Tabulka č. 1'!I6-'KN 2017'!I6,0),"")</f>
        <v>4834</v>
      </c>
      <c r="J6" s="93" t="str">
        <f>IF(ISNUMBER('Tabulka č. 1'!J6-'KN 2017'!J6),ROUND('Tabulka č. 1'!J6-'KN 2017'!J6,0),"")</f>
        <v/>
      </c>
      <c r="K6" s="80">
        <f>IF(ISNUMBER('Tabulka č. 1'!K6-'KN 2017'!K6),ROUND('Tabulka č. 1'!K6-'KN 2017'!K6,0),"")</f>
        <v>4843</v>
      </c>
      <c r="L6" s="80">
        <f>IF(ISNUMBER('Tabulka č. 1'!L6-'KN 2017'!L6),ROUND('Tabulka č. 1'!L6-'KN 2017'!L6,0),"")</f>
        <v>6728</v>
      </c>
      <c r="M6" s="80">
        <f>IF(ISNUMBER('Tabulka č. 1'!M6-'KN 2017'!M6),ROUND('Tabulka č. 1'!M6-'KN 2017'!M6,0),"")</f>
        <v>5139</v>
      </c>
      <c r="N6" s="80">
        <f>IF(ISNUMBER('Tabulka č. 1'!N6-'KN 2017'!N6),ROUND('Tabulka č. 1'!N6-'KN 2017'!N6,0),"")</f>
        <v>3993</v>
      </c>
      <c r="O6" s="81">
        <f>IF(ISNUMBER('Tabulka č. 1'!O6-'KN 2017'!O6),ROUND('Tabulka č. 1'!O6-'KN 2017'!O6,0),"")</f>
        <v>4540</v>
      </c>
      <c r="P6" s="42">
        <f>IF(ISNUMBER(AVERAGE(B6:O6)),AVERAGE(B6:O6),"")</f>
        <v>5621.2307692307695</v>
      </c>
    </row>
    <row r="7" spans="1:30" s="35" customFormat="1" x14ac:dyDescent="0.25">
      <c r="A7" s="38" t="s">
        <v>30</v>
      </c>
      <c r="B7" s="82">
        <f>IF(ISNUMBER('Tabulka č. 1'!B7-'KN 2017'!B7),ROUND('Tabulka č. 1'!B7-'KN 2017'!B7,0),"")</f>
        <v>0</v>
      </c>
      <c r="C7" s="82">
        <f>IF(ISNUMBER('Tabulka č. 1'!C7-'KN 2017'!C7),ROUND('Tabulka č. 1'!C7-'KN 2017'!C7,0),"")</f>
        <v>-6</v>
      </c>
      <c r="D7" s="82">
        <f>IF(ISNUMBER('Tabulka č. 1'!D7-'KN 2017'!D7),ROUND('Tabulka č. 1'!D7-'KN 2017'!D7,0),"")</f>
        <v>0</v>
      </c>
      <c r="E7" s="82">
        <f>IF(ISNUMBER('Tabulka č. 1'!E7-'KN 2017'!E7),ROUND('Tabulka č. 1'!E7-'KN 2017'!E7,0),"")</f>
        <v>0</v>
      </c>
      <c r="F7" s="82">
        <f>IF(ISNUMBER('Tabulka č. 1'!F7-'KN 2017'!F7),ROUND('Tabulka č. 1'!F7-'KN 2017'!F7,0),"")</f>
        <v>0</v>
      </c>
      <c r="G7" s="82">
        <f>IF(ISNUMBER('Tabulka č. 1'!G7-'KN 2017'!G7),ROUND('Tabulka č. 1'!G7-'KN 2017'!G7,0),"")</f>
        <v>-37</v>
      </c>
      <c r="H7" s="82">
        <f>IF(ISNUMBER('Tabulka č. 1'!H7-'KN 2017'!H7),ROUND('Tabulka č. 1'!H7-'KN 2017'!H7,0),"")</f>
        <v>0</v>
      </c>
      <c r="I7" s="82">
        <f>IF(ISNUMBER('Tabulka č. 1'!I7-'KN 2017'!I7),ROUND('Tabulka č. 1'!I7-'KN 2017'!I7,0),"")</f>
        <v>1</v>
      </c>
      <c r="J7" s="94" t="str">
        <f>IF(ISNUMBER('Tabulka č. 1'!J7-'KN 2017'!J7),ROUND('Tabulka č. 1'!J7-'KN 2017'!J7,0),"")</f>
        <v/>
      </c>
      <c r="K7" s="82">
        <f>IF(ISNUMBER('Tabulka č. 1'!K7-'KN 2017'!K7),ROUND('Tabulka č. 1'!K7-'KN 2017'!K7,0),"")</f>
        <v>-13</v>
      </c>
      <c r="L7" s="82">
        <f>IF(ISNUMBER('Tabulka č. 1'!L7-'KN 2017'!L7),ROUND('Tabulka č. 1'!L7-'KN 2017'!L7,0),"")</f>
        <v>0</v>
      </c>
      <c r="M7" s="82">
        <f>IF(ISNUMBER('Tabulka č. 1'!M7-'KN 2017'!M7),ROUND('Tabulka č. 1'!M7-'KN 2017'!M7,0),"")</f>
        <v>0</v>
      </c>
      <c r="N7" s="82">
        <f>IF(ISNUMBER('Tabulka č. 1'!N7-'KN 2017'!N7),ROUND('Tabulka č. 1'!N7-'KN 2017'!N7,0),"")</f>
        <v>0</v>
      </c>
      <c r="O7" s="83">
        <f>IF(ISNUMBER('Tabulka č. 1'!O7-'KN 2017'!O7),ROUND('Tabulka č. 1'!O7-'KN 2017'!O7,0),"")</f>
        <v>0</v>
      </c>
      <c r="P7" s="43">
        <f t="shared" ref="P7:P11" si="0">IF(ISNUMBER(AVERAGE(B7:O7)),AVERAGE(B7:O7),"")</f>
        <v>-4.2307692307692308</v>
      </c>
    </row>
    <row r="8" spans="1:30" x14ac:dyDescent="0.25">
      <c r="A8" s="39" t="s">
        <v>25</v>
      </c>
      <c r="B8" s="84">
        <f>IF(ISNUMBER('Tabulka č. 1'!B8-'KN 2017'!B8),ROUND('Tabulka č. 1'!B8-'KN 2017'!B8,2),"")</f>
        <v>0</v>
      </c>
      <c r="C8" s="84">
        <f>IF(ISNUMBER('Tabulka č. 1'!C8-'KN 2017'!C8),ROUND('Tabulka č. 1'!C8-'KN 2017'!C8,2),"")</f>
        <v>0.35</v>
      </c>
      <c r="D8" s="84">
        <f>IF(ISNUMBER('Tabulka č. 1'!D8-'KN 2017'!D8),ROUND('Tabulka č. 1'!D8-'KN 2017'!D8,2),"")</f>
        <v>0</v>
      </c>
      <c r="E8" s="84">
        <f>IF(ISNUMBER('Tabulka č. 1'!E8-'KN 2017'!E8),ROUND('Tabulka č. 1'!E8-'KN 2017'!E8,2),"")</f>
        <v>0</v>
      </c>
      <c r="F8" s="84">
        <f>IF(ISNUMBER('Tabulka č. 1'!F8-'KN 2017'!F8),ROUND('Tabulka č. 1'!F8-'KN 2017'!F8,2),"")</f>
        <v>-2.92</v>
      </c>
      <c r="G8" s="85">
        <f>IF(ISNUMBER('Tabulka č. 1'!G8-'KN 2017'!G8),ROUND('Tabulka č. 1'!G8-'KN 2017'!G8,2),"")</f>
        <v>0</v>
      </c>
      <c r="H8" s="84">
        <f>IF(ISNUMBER('Tabulka č. 1'!H8-'KN 2017'!H8),ROUND('Tabulka č. 1'!H8-'KN 2017'!H8,2),"")</f>
        <v>5.88</v>
      </c>
      <c r="I8" s="84">
        <f>IF(ISNUMBER('Tabulka č. 1'!I8-'KN 2017'!I8),ROUND('Tabulka č. 1'!I8-'KN 2017'!I8,2),"")</f>
        <v>0</v>
      </c>
      <c r="J8" s="95" t="str">
        <f>IF(ISNUMBER('Tabulka č. 1'!J8-'KN 2017'!J8),ROUND('Tabulka č. 1'!J8-'KN 2017'!J8,2),"")</f>
        <v/>
      </c>
      <c r="K8" s="84">
        <f>IF(ISNUMBER('Tabulka č. 1'!K8-'KN 2017'!K8),ROUND('Tabulka č. 1'!K8-'KN 2017'!K8,2),"")</f>
        <v>0</v>
      </c>
      <c r="L8" s="84">
        <f>IF(ISNUMBER('Tabulka č. 1'!L8-'KN 2017'!L8),ROUND('Tabulka č. 1'!L8-'KN 2017'!L8,2),"")</f>
        <v>-0.08</v>
      </c>
      <c r="M8" s="84">
        <f>IF(ISNUMBER('Tabulka č. 1'!M8-'KN 2017'!M8),ROUND('Tabulka č. 1'!M8-'KN 2017'!M8,2),"")</f>
        <v>0</v>
      </c>
      <c r="N8" s="84">
        <f>IF(ISNUMBER('Tabulka č. 1'!N8-'KN 2017'!N8),ROUND('Tabulka č. 1'!N8-'KN 2017'!N8,2),"")</f>
        <v>0</v>
      </c>
      <c r="O8" s="86">
        <f>IF(ISNUMBER('Tabulka č. 1'!O8-'KN 2017'!O8),ROUND('Tabulka č. 1'!O8-'KN 2017'!O8,2),"")</f>
        <v>0</v>
      </c>
      <c r="P8" s="44">
        <f t="shared" si="0"/>
        <v>0.24846153846153846</v>
      </c>
    </row>
    <row r="9" spans="1:30" s="35" customFormat="1" x14ac:dyDescent="0.25">
      <c r="A9" s="38" t="s">
        <v>26</v>
      </c>
      <c r="B9" s="87">
        <f>IF(ISNUMBER('Tabulka č. 1'!B9-'KN 2017'!B9),ROUND('Tabulka č. 1'!B9-'KN 2017'!B9,0),"")</f>
        <v>3920</v>
      </c>
      <c r="C9" s="87">
        <f>IF(ISNUMBER('Tabulka č. 1'!C9-'KN 2017'!C9),ROUND('Tabulka č. 1'!C9-'KN 2017'!C9,0),"")</f>
        <v>4974</v>
      </c>
      <c r="D9" s="87">
        <f>IF(ISNUMBER('Tabulka č. 1'!D9-'KN 2017'!D9),ROUND('Tabulka č. 1'!D9-'KN 2017'!D9,0),"")</f>
        <v>3978</v>
      </c>
      <c r="E9" s="87">
        <f>IF(ISNUMBER('Tabulka č. 1'!E9-'KN 2017'!E9),ROUND('Tabulka č. 1'!E9-'KN 2017'!E9,0),"")</f>
        <v>3259</v>
      </c>
      <c r="F9" s="87">
        <f>IF(ISNUMBER('Tabulka č. 1'!F9-'KN 2017'!F9),ROUND('Tabulka č. 1'!F9-'KN 2017'!F9,0),"")</f>
        <v>3100</v>
      </c>
      <c r="G9" s="87">
        <f>IF(ISNUMBER('Tabulka č. 1'!G9-'KN 2017'!G9),ROUND('Tabulka č. 1'!G9-'KN 2017'!G9,0),"")</f>
        <v>2597</v>
      </c>
      <c r="H9" s="87">
        <f>IF(ISNUMBER('Tabulka č. 1'!H9-'KN 2017'!H9),ROUND('Tabulka č. 1'!H9-'KN 2017'!H9,0),"")</f>
        <v>3440</v>
      </c>
      <c r="I9" s="87">
        <f>IF(ISNUMBER('Tabulka č. 1'!I9-'KN 2017'!I9),ROUND('Tabulka č. 1'!I9-'KN 2017'!I9,0),"")</f>
        <v>3567</v>
      </c>
      <c r="J9" s="96" t="str">
        <f>IF(ISNUMBER('Tabulka č. 1'!J9-'KN 2017'!J9),ROUND('Tabulka č. 1'!J9-'KN 2017'!J9,0),"")</f>
        <v/>
      </c>
      <c r="K9" s="87">
        <f>IF(ISNUMBER('Tabulka č. 1'!K9-'KN 2017'!K9),ROUND('Tabulka č. 1'!K9-'KN 2017'!K9,0),"")</f>
        <v>3840</v>
      </c>
      <c r="L9" s="88">
        <f>IF(ISNUMBER('Tabulka č. 1'!L9-'KN 2017'!L9),ROUND('Tabulka č. 1'!L9-'KN 2017'!L9,0),"")</f>
        <v>4272</v>
      </c>
      <c r="M9" s="87">
        <f>IF(ISNUMBER('Tabulka č. 1'!M9-'KN 2017'!M9),ROUND('Tabulka č. 1'!M9-'KN 2017'!M9,0),"")</f>
        <v>3836</v>
      </c>
      <c r="N9" s="87">
        <f>IF(ISNUMBER('Tabulka č. 1'!N9-'KN 2017'!N9),ROUND('Tabulka č. 1'!N9-'KN 2017'!N9,0),"")</f>
        <v>3498</v>
      </c>
      <c r="O9" s="89">
        <f>IF(ISNUMBER('Tabulka č. 1'!O9-'KN 2017'!O9),ROUND('Tabulka č. 1'!O9-'KN 2017'!O9,0),"")</f>
        <v>3370</v>
      </c>
      <c r="P9" s="45">
        <f t="shared" si="0"/>
        <v>3665.4615384615386</v>
      </c>
    </row>
    <row r="10" spans="1:30" x14ac:dyDescent="0.25">
      <c r="A10" s="39" t="s">
        <v>27</v>
      </c>
      <c r="B10" s="84">
        <f>IF(ISNUMBER('Tabulka č. 1'!B10-'KN 2017'!B10),ROUND('Tabulka č. 1'!B10-'KN 2017'!B10,2),"")</f>
        <v>0</v>
      </c>
      <c r="C10" s="84">
        <f>IF(ISNUMBER('Tabulka č. 1'!C10-'KN 2017'!C10),ROUND('Tabulka č. 1'!C10-'KN 2017'!C10,2),"")</f>
        <v>1.64</v>
      </c>
      <c r="D10" s="84">
        <f>IF(ISNUMBER('Tabulka č. 1'!D10-'KN 2017'!D10),ROUND('Tabulka č. 1'!D10-'KN 2017'!D10,2),"")</f>
        <v>0</v>
      </c>
      <c r="E10" s="84">
        <f>IF(ISNUMBER('Tabulka č. 1'!E10-'KN 2017'!E10),ROUND('Tabulka č. 1'!E10-'KN 2017'!E10,2),"")</f>
        <v>0</v>
      </c>
      <c r="F10" s="84">
        <f>IF(ISNUMBER('Tabulka č. 1'!F10-'KN 2017'!F10),ROUND('Tabulka č. 1'!F10-'KN 2017'!F10,2),"")</f>
        <v>0.75</v>
      </c>
      <c r="G10" s="85">
        <f>IF(ISNUMBER('Tabulka č. 1'!G10-'KN 2017'!G10),ROUND('Tabulka č. 1'!G10-'KN 2017'!G10,2),"")</f>
        <v>0</v>
      </c>
      <c r="H10" s="84">
        <f>IF(ISNUMBER('Tabulka č. 1'!H10-'KN 2017'!H10),ROUND('Tabulka č. 1'!H10-'KN 2017'!H10,2),"")</f>
        <v>0</v>
      </c>
      <c r="I10" s="84">
        <f>IF(ISNUMBER('Tabulka č. 1'!I10-'KN 2017'!I10),ROUND('Tabulka č. 1'!I10-'KN 2017'!I10,2),"")</f>
        <v>0</v>
      </c>
      <c r="J10" s="95" t="str">
        <f>IF(ISNUMBER('Tabulka č. 1'!J10-'KN 2017'!J10),ROUND('Tabulka č. 1'!J10-'KN 2017'!J10,2),"")</f>
        <v/>
      </c>
      <c r="K10" s="84">
        <f>IF(ISNUMBER('Tabulka č. 1'!K10-'KN 2017'!K10),ROUND('Tabulka č. 1'!K10-'KN 2017'!K10,2),"")</f>
        <v>0</v>
      </c>
      <c r="L10" s="84">
        <f>IF(ISNUMBER('Tabulka č. 1'!L10-'KN 2017'!L10),ROUND('Tabulka č. 1'!L10-'KN 2017'!L10,2),"")</f>
        <v>0</v>
      </c>
      <c r="M10" s="84">
        <f>IF(ISNUMBER('Tabulka č. 1'!M10-'KN 2017'!M10),ROUND('Tabulka č. 1'!M10-'KN 2017'!M10,2),"")</f>
        <v>0</v>
      </c>
      <c r="N10" s="84">
        <f>IF(ISNUMBER('Tabulka č. 1'!N10-'KN 2017'!N10),ROUND('Tabulka č. 1'!N10-'KN 2017'!N10,2),"")</f>
        <v>0</v>
      </c>
      <c r="O10" s="86">
        <f>IF(ISNUMBER('Tabulka č. 1'!O10-'KN 2017'!O10),ROUND('Tabulka č. 1'!O10-'KN 2017'!O10,2),"")</f>
        <v>0</v>
      </c>
      <c r="P10" s="44">
        <f t="shared" si="0"/>
        <v>0.18384615384615383</v>
      </c>
    </row>
    <row r="11" spans="1:30" s="35" customFormat="1" ht="15.75" thickBot="1" x14ac:dyDescent="0.3">
      <c r="A11" s="40" t="s">
        <v>28</v>
      </c>
      <c r="B11" s="90">
        <f>IF(ISNUMBER('Tabulka č. 1'!B11-'KN 2017'!B11),ROUND('Tabulka č. 1'!B11-'KN 2017'!B11,0),"")</f>
        <v>3320</v>
      </c>
      <c r="C11" s="90">
        <f>IF(ISNUMBER('Tabulka č. 1'!C11-'KN 2017'!C11),ROUND('Tabulka č. 1'!C11-'KN 2017'!C11,0),"")</f>
        <v>3710</v>
      </c>
      <c r="D11" s="90">
        <f>IF(ISNUMBER('Tabulka č. 1'!D11-'KN 2017'!D11),ROUND('Tabulka č. 1'!D11-'KN 2017'!D11,0),"")</f>
        <v>2840</v>
      </c>
      <c r="E11" s="90">
        <f>IF(ISNUMBER('Tabulka č. 1'!E11-'KN 2017'!E11),ROUND('Tabulka č. 1'!E11-'KN 2017'!E11,0),"")</f>
        <v>3244</v>
      </c>
      <c r="F11" s="90">
        <f>IF(ISNUMBER('Tabulka č. 1'!F11-'KN 2017'!F11),ROUND('Tabulka č. 1'!F11-'KN 2017'!F11,0),"")</f>
        <v>2500</v>
      </c>
      <c r="G11" s="90">
        <f>IF(ISNUMBER('Tabulka č. 1'!G11-'KN 2017'!G11),ROUND('Tabulka č. 1'!G11-'KN 2017'!G11,0),"")</f>
        <v>1900</v>
      </c>
      <c r="H11" s="90">
        <f>IF(ISNUMBER('Tabulka č. 1'!H11-'KN 2017'!H11),ROUND('Tabulka č. 1'!H11-'KN 2017'!H11,0),"")</f>
        <v>1500</v>
      </c>
      <c r="I11" s="90">
        <f>IF(ISNUMBER('Tabulka č. 1'!I11-'KN 2017'!I11),ROUND('Tabulka č. 1'!I11-'KN 2017'!I11,0),"")</f>
        <v>2751</v>
      </c>
      <c r="J11" s="97" t="str">
        <f>IF(ISNUMBER('Tabulka č. 1'!J11-'KN 2017'!J11),ROUND('Tabulka č. 1'!J11-'KN 2017'!J11,0),"")</f>
        <v/>
      </c>
      <c r="K11" s="90">
        <f>IF(ISNUMBER('Tabulka č. 1'!K11-'KN 2017'!K11),ROUND('Tabulka č. 1'!K11-'KN 2017'!K11,0),"")</f>
        <v>2850</v>
      </c>
      <c r="L11" s="91">
        <f>IF(ISNUMBER('Tabulka č. 1'!L11-'KN 2017'!L11),ROUND('Tabulka č. 1'!L11-'KN 2017'!L11,0),"")</f>
        <v>3589</v>
      </c>
      <c r="M11" s="90">
        <f>IF(ISNUMBER('Tabulka č. 1'!M11-'KN 2017'!M11),ROUND('Tabulka č. 1'!M11-'KN 2017'!M11,0),"")</f>
        <v>2761</v>
      </c>
      <c r="N11" s="90">
        <f>IF(ISNUMBER('Tabulka č. 1'!N11-'KN 2017'!N11),ROUND('Tabulka č. 1'!N11-'KN 2017'!N11,0),"")</f>
        <v>2064</v>
      </c>
      <c r="O11" s="92">
        <f>IF(ISNUMBER('Tabulka č. 1'!O11-'KN 2017'!O11),ROUND('Tabulka č. 1'!O11-'KN 2017'!O11,0),"")</f>
        <v>2750</v>
      </c>
      <c r="P11" s="46">
        <f t="shared" si="0"/>
        <v>2752.2307692307691</v>
      </c>
    </row>
    <row r="12" spans="1:30" s="37" customFormat="1" ht="19.5" thickBot="1" x14ac:dyDescent="0.35">
      <c r="A12" s="100" t="str">
        <f>'KN 2018'!A7</f>
        <v>53-41-N/21 Diplomovaný zdravotnický záchranář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0" s="35" customFormat="1" x14ac:dyDescent="0.25">
      <c r="A13" s="47" t="s">
        <v>29</v>
      </c>
      <c r="B13" s="80">
        <f>IF(ISNUMBER('Tabulka č. 1'!B13-'KN 2017'!B13),ROUND('Tabulka č. 1'!B13-'KN 2017'!B13,0),"")</f>
        <v>5064</v>
      </c>
      <c r="C13" s="80">
        <f>IF(ISNUMBER('Tabulka č. 1'!C13-'KN 2017'!C13),ROUND('Tabulka č. 1'!C13-'KN 2017'!C13,0),"")</f>
        <v>5684</v>
      </c>
      <c r="D13" s="80" t="str">
        <f>IF(ISNUMBER('Tabulka č. 1'!D13-'KN 2017'!D13),ROUND('Tabulka č. 1'!D13-'KN 2017'!D13,0),"")</f>
        <v/>
      </c>
      <c r="E13" s="80">
        <f>IF(ISNUMBER('Tabulka č. 1'!E13-'KN 2017'!E13),ROUND('Tabulka č. 1'!E13-'KN 2017'!E13,0),"")</f>
        <v>3972</v>
      </c>
      <c r="F13" s="80" t="str">
        <f>IF(ISNUMBER('Tabulka č. 1'!F13-'KN 2017'!F13),ROUND('Tabulka č. 1'!F13-'KN 2017'!F13,0),"")</f>
        <v/>
      </c>
      <c r="G13" s="80">
        <f>IF(ISNUMBER('Tabulka č. 1'!G13-'KN 2017'!G13),ROUND('Tabulka č. 1'!G13-'KN 2017'!G13,0),"")</f>
        <v>3104</v>
      </c>
      <c r="H13" s="80" t="str">
        <f>IF(ISNUMBER('Tabulka č. 1'!H13-'KN 2017'!H13),ROUND('Tabulka č. 1'!H13-'KN 2017'!H13,0),"")</f>
        <v/>
      </c>
      <c r="I13" s="80" t="str">
        <f>IF(ISNUMBER('Tabulka č. 1'!I13-'KN 2017'!I13),ROUND('Tabulka č. 1'!I13-'KN 2017'!I13,0),"")</f>
        <v/>
      </c>
      <c r="J13" s="93" t="str">
        <f>IF(ISNUMBER('Tabulka č. 1'!J13-'KN 2017'!J13),ROUND('Tabulka č. 1'!J13-'KN 2017'!J13,0),"")</f>
        <v/>
      </c>
      <c r="K13" s="80" t="str">
        <f>IF(ISNUMBER('Tabulka č. 1'!K13-'KN 2017'!K13),ROUND('Tabulka č. 1'!K13-'KN 2017'!K13,0),"")</f>
        <v/>
      </c>
      <c r="L13" s="80">
        <f>IF(ISNUMBER('Tabulka č. 1'!L13-'KN 2017'!L13),ROUND('Tabulka č. 1'!L13-'KN 2017'!L13,0),"")</f>
        <v>6321</v>
      </c>
      <c r="M13" s="80">
        <f>IF(ISNUMBER('Tabulka č. 1'!M13-'KN 2017'!M13),ROUND('Tabulka č. 1'!M13-'KN 2017'!M13,0),"")</f>
        <v>5078</v>
      </c>
      <c r="N13" s="80">
        <f>IF(ISNUMBER('Tabulka č. 1'!N13-'KN 2017'!N13),ROUND('Tabulka č. 1'!N13-'KN 2017'!N13,0),"")</f>
        <v>18663</v>
      </c>
      <c r="O13" s="81" t="str">
        <f>IF(ISNUMBER('Tabulka č. 1'!O13-'KN 2017'!O13),ROUND('Tabulka č. 1'!O13-'KN 2017'!O13,0),"")</f>
        <v/>
      </c>
      <c r="P13" s="42">
        <f>IF(ISNUMBER(AVERAGE(B13:O13)),AVERAGE(B13:O13),"")</f>
        <v>6840.8571428571431</v>
      </c>
    </row>
    <row r="14" spans="1:30" s="35" customFormat="1" x14ac:dyDescent="0.25">
      <c r="A14" s="38" t="s">
        <v>30</v>
      </c>
      <c r="B14" s="82">
        <f>IF(ISNUMBER('Tabulka č. 1'!B14-'KN 2017'!B14),ROUND('Tabulka č. 1'!B14-'KN 2017'!B14,0),"")</f>
        <v>0</v>
      </c>
      <c r="C14" s="82">
        <f>IF(ISNUMBER('Tabulka č. 1'!C14-'KN 2017'!C14),ROUND('Tabulka č. 1'!C14-'KN 2017'!C14,0),"")</f>
        <v>-6</v>
      </c>
      <c r="D14" s="82" t="str">
        <f>IF(ISNUMBER('Tabulka č. 1'!D14-'KN 2017'!D14),ROUND('Tabulka č. 1'!D14-'KN 2017'!D14,0),"")</f>
        <v/>
      </c>
      <c r="E14" s="82">
        <f>IF(ISNUMBER('Tabulka č. 1'!E14-'KN 2017'!E14),ROUND('Tabulka č. 1'!E14-'KN 2017'!E14,0),"")</f>
        <v>0</v>
      </c>
      <c r="F14" s="82" t="str">
        <f>IF(ISNUMBER('Tabulka č. 1'!F14-'KN 2017'!F14),ROUND('Tabulka č. 1'!F14-'KN 2017'!F14,0),"")</f>
        <v/>
      </c>
      <c r="G14" s="82">
        <f>IF(ISNUMBER('Tabulka č. 1'!G14-'KN 2017'!G14),ROUND('Tabulka č. 1'!G14-'KN 2017'!G14,0),"")</f>
        <v>-37</v>
      </c>
      <c r="H14" s="82" t="str">
        <f>IF(ISNUMBER('Tabulka č. 1'!H14-'KN 2017'!H14),ROUND('Tabulka č. 1'!H14-'KN 2017'!H14,0),"")</f>
        <v/>
      </c>
      <c r="I14" s="82" t="str">
        <f>IF(ISNUMBER('Tabulka č. 1'!I14-'KN 2017'!I14),ROUND('Tabulka č. 1'!I14-'KN 2017'!I14,0),"")</f>
        <v/>
      </c>
      <c r="J14" s="94" t="str">
        <f>IF(ISNUMBER('Tabulka č. 1'!J14-'KN 2017'!J14),ROUND('Tabulka č. 1'!J14-'KN 2017'!J14,0),"")</f>
        <v/>
      </c>
      <c r="K14" s="82" t="str">
        <f>IF(ISNUMBER('Tabulka č. 1'!K14-'KN 2017'!K14),ROUND('Tabulka č. 1'!K14-'KN 2017'!K14,0),"")</f>
        <v/>
      </c>
      <c r="L14" s="82">
        <f>IF(ISNUMBER('Tabulka č. 1'!L14-'KN 2017'!L14),ROUND('Tabulka č. 1'!L14-'KN 2017'!L14,0),"")</f>
        <v>0</v>
      </c>
      <c r="M14" s="82">
        <f>IF(ISNUMBER('Tabulka č. 1'!M14-'KN 2017'!M14),ROUND('Tabulka č. 1'!M14-'KN 2017'!M14,0),"")</f>
        <v>0</v>
      </c>
      <c r="N14" s="82">
        <f>IF(ISNUMBER('Tabulka č. 1'!N14-'KN 2017'!N14),ROUND('Tabulka č. 1'!N14-'KN 2017'!N14,0),"")</f>
        <v>0</v>
      </c>
      <c r="O14" s="83" t="str">
        <f>IF(ISNUMBER('Tabulka č. 1'!O14-'KN 2017'!O14),ROUND('Tabulka č. 1'!O14-'KN 2017'!O14,0),"")</f>
        <v/>
      </c>
      <c r="P14" s="43">
        <f t="shared" ref="P14:P18" si="1">IF(ISNUMBER(AVERAGE(B14:O14)),AVERAGE(B14:O14),"")</f>
        <v>-6.1428571428571432</v>
      </c>
    </row>
    <row r="15" spans="1:30" x14ac:dyDescent="0.25">
      <c r="A15" s="39" t="s">
        <v>25</v>
      </c>
      <c r="B15" s="84">
        <f>IF(ISNUMBER('Tabulka č. 1'!B15-'KN 2017'!B15),ROUND('Tabulka č. 1'!B15-'KN 2017'!B15,2),"")</f>
        <v>0</v>
      </c>
      <c r="C15" s="84">
        <f>IF(ISNUMBER('Tabulka č. 1'!C15-'KN 2017'!C15),ROUND('Tabulka č. 1'!C15-'KN 2017'!C15,2),"")</f>
        <v>0.35</v>
      </c>
      <c r="D15" s="84" t="str">
        <f>IF(ISNUMBER('Tabulka č. 1'!D15-'KN 2017'!D15),ROUND('Tabulka č. 1'!D15-'KN 2017'!D15,2),"")</f>
        <v/>
      </c>
      <c r="E15" s="84">
        <f>IF(ISNUMBER('Tabulka č. 1'!E15-'KN 2017'!E15),ROUND('Tabulka č. 1'!E15-'KN 2017'!E15,2),"")</f>
        <v>0</v>
      </c>
      <c r="F15" s="84" t="str">
        <f>IF(ISNUMBER('Tabulka č. 1'!F15-'KN 2017'!F15),ROUND('Tabulka č. 1'!F15-'KN 2017'!F15,2),"")</f>
        <v/>
      </c>
      <c r="G15" s="85">
        <f>IF(ISNUMBER('Tabulka č. 1'!G15-'KN 2017'!G15),ROUND('Tabulka č. 1'!G15-'KN 2017'!G15,2),"")</f>
        <v>0</v>
      </c>
      <c r="H15" s="84" t="str">
        <f>IF(ISNUMBER('Tabulka č. 1'!H15-'KN 2017'!H15),ROUND('Tabulka č. 1'!H15-'KN 2017'!H15,2),"")</f>
        <v/>
      </c>
      <c r="I15" s="84" t="str">
        <f>IF(ISNUMBER('Tabulka č. 1'!I15-'KN 2017'!I15),ROUND('Tabulka č. 1'!I15-'KN 2017'!I15,2),"")</f>
        <v/>
      </c>
      <c r="J15" s="95" t="str">
        <f>IF(ISNUMBER('Tabulka č. 1'!J15-'KN 2017'!J15),ROUND('Tabulka č. 1'!J15-'KN 2017'!J15,2),"")</f>
        <v/>
      </c>
      <c r="K15" s="84" t="str">
        <f>IF(ISNUMBER('Tabulka č. 1'!K15-'KN 2017'!K15),ROUND('Tabulka č. 1'!K15-'KN 2017'!K15,2),"")</f>
        <v/>
      </c>
      <c r="L15" s="84">
        <f>IF(ISNUMBER('Tabulka č. 1'!L15-'KN 2017'!L15),ROUND('Tabulka č. 1'!L15-'KN 2017'!L15,2),"")</f>
        <v>-0.08</v>
      </c>
      <c r="M15" s="84">
        <f>IF(ISNUMBER('Tabulka č. 1'!M15-'KN 2017'!M15),ROUND('Tabulka č. 1'!M15-'KN 2017'!M15,2),"")</f>
        <v>0</v>
      </c>
      <c r="N15" s="84">
        <f>IF(ISNUMBER('Tabulka č. 1'!N15-'KN 2017'!N15),ROUND('Tabulka č. 1'!N15-'KN 2017'!N15,2),"")</f>
        <v>-3.75</v>
      </c>
      <c r="O15" s="86" t="str">
        <f>IF(ISNUMBER('Tabulka č. 1'!O15-'KN 2017'!O15),ROUND('Tabulka č. 1'!O15-'KN 2017'!O15,2),"")</f>
        <v/>
      </c>
      <c r="P15" s="44">
        <f t="shared" si="1"/>
        <v>-0.49714285714285716</v>
      </c>
    </row>
    <row r="16" spans="1:30" s="35" customFormat="1" x14ac:dyDescent="0.25">
      <c r="A16" s="38" t="s">
        <v>26</v>
      </c>
      <c r="B16" s="87">
        <f>IF(ISNUMBER('Tabulka č. 1'!B16-'KN 2017'!B16),ROUND('Tabulka č. 1'!B16-'KN 2017'!B16,0),"")</f>
        <v>35145</v>
      </c>
      <c r="C16" s="87">
        <f>IF(ISNUMBER('Tabulka č. 1'!C16-'KN 2017'!C16),ROUND('Tabulka č. 1'!C16-'KN 2017'!C16,0),"")</f>
        <v>37179</v>
      </c>
      <c r="D16" s="87" t="str">
        <f>IF(ISNUMBER('Tabulka č. 1'!D16-'KN 2017'!D16),ROUND('Tabulka č. 1'!D16-'KN 2017'!D16,0),"")</f>
        <v/>
      </c>
      <c r="E16" s="87">
        <f>IF(ISNUMBER('Tabulka č. 1'!E16-'KN 2017'!E16),ROUND('Tabulka č. 1'!E16-'KN 2017'!E16,0),"")</f>
        <v>34243</v>
      </c>
      <c r="F16" s="87" t="str">
        <f>IF(ISNUMBER('Tabulka č. 1'!F16-'KN 2017'!F16),ROUND('Tabulka č. 1'!F16-'KN 2017'!F16,0),"")</f>
        <v/>
      </c>
      <c r="G16" s="87">
        <f>IF(ISNUMBER('Tabulka č. 1'!G16-'KN 2017'!G16),ROUND('Tabulka č. 1'!G16-'KN 2017'!G16,0),"")</f>
        <v>31403</v>
      </c>
      <c r="H16" s="87" t="str">
        <f>IF(ISNUMBER('Tabulka č. 1'!H16-'KN 2017'!H16),ROUND('Tabulka č. 1'!H16-'KN 2017'!H16,0),"")</f>
        <v/>
      </c>
      <c r="I16" s="87" t="str">
        <f>IF(ISNUMBER('Tabulka č. 1'!I16-'KN 2017'!I16),ROUND('Tabulka č. 1'!I16-'KN 2017'!I16,0),"")</f>
        <v/>
      </c>
      <c r="J16" s="96" t="str">
        <f>IF(ISNUMBER('Tabulka č. 1'!J16-'KN 2017'!J16),ROUND('Tabulka č. 1'!J16-'KN 2017'!J16,0),"")</f>
        <v/>
      </c>
      <c r="K16" s="87" t="str">
        <f>IF(ISNUMBER('Tabulka č. 1'!K16-'KN 2017'!K16),ROUND('Tabulka č. 1'!K16-'KN 2017'!K16,0),"")</f>
        <v/>
      </c>
      <c r="L16" s="88">
        <f>IF(ISNUMBER('Tabulka č. 1'!L16-'KN 2017'!L16),ROUND('Tabulka č. 1'!L16-'KN 2017'!L16,0),"")</f>
        <v>34583</v>
      </c>
      <c r="M16" s="87">
        <f>IF(ISNUMBER('Tabulka č. 1'!M16-'KN 2017'!M16),ROUND('Tabulka č. 1'!M16-'KN 2017'!M16,0),"")</f>
        <v>34988</v>
      </c>
      <c r="N16" s="87">
        <f>IF(ISNUMBER('Tabulka č. 1'!N16-'KN 2017'!N16),ROUND('Tabulka č. 1'!N16-'KN 2017'!N16,0),"")</f>
        <v>32223</v>
      </c>
      <c r="O16" s="89" t="str">
        <f>IF(ISNUMBER('Tabulka č. 1'!O16-'KN 2017'!O16),ROUND('Tabulka č. 1'!O16-'KN 2017'!O16,0),"")</f>
        <v/>
      </c>
      <c r="P16" s="45">
        <f t="shared" si="1"/>
        <v>34252</v>
      </c>
    </row>
    <row r="17" spans="1:16" x14ac:dyDescent="0.25">
      <c r="A17" s="39" t="s">
        <v>27</v>
      </c>
      <c r="B17" s="84">
        <f>IF(ISNUMBER('Tabulka č. 1'!B17-'KN 2017'!B17),ROUND('Tabulka č. 1'!B17-'KN 2017'!B17,2),"")</f>
        <v>0</v>
      </c>
      <c r="C17" s="84">
        <f>IF(ISNUMBER('Tabulka č. 1'!C17-'KN 2017'!C17),ROUND('Tabulka č. 1'!C17-'KN 2017'!C17,2),"")</f>
        <v>1.64</v>
      </c>
      <c r="D17" s="84" t="str">
        <f>IF(ISNUMBER('Tabulka č. 1'!D17-'KN 2017'!D17),ROUND('Tabulka č. 1'!D17-'KN 2017'!D17,2),"")</f>
        <v/>
      </c>
      <c r="E17" s="84">
        <f>IF(ISNUMBER('Tabulka č. 1'!E17-'KN 2017'!E17),ROUND('Tabulka č. 1'!E17-'KN 2017'!E17,2),"")</f>
        <v>0</v>
      </c>
      <c r="F17" s="84" t="str">
        <f>IF(ISNUMBER('Tabulka č. 1'!F17-'KN 2017'!F17),ROUND('Tabulka č. 1'!F17-'KN 2017'!F17,2),"")</f>
        <v/>
      </c>
      <c r="G17" s="85">
        <f>IF(ISNUMBER('Tabulka č. 1'!G17-'KN 2017'!G17),ROUND('Tabulka č. 1'!G17-'KN 2017'!G17,2),"")</f>
        <v>0</v>
      </c>
      <c r="H17" s="84" t="str">
        <f>IF(ISNUMBER('Tabulka č. 1'!H17-'KN 2017'!H17),ROUND('Tabulka č. 1'!H17-'KN 2017'!H17,2),"")</f>
        <v/>
      </c>
      <c r="I17" s="84" t="str">
        <f>IF(ISNUMBER('Tabulka č. 1'!I17-'KN 2017'!I17),ROUND('Tabulka č. 1'!I17-'KN 2017'!I17,2),"")</f>
        <v/>
      </c>
      <c r="J17" s="95" t="str">
        <f>IF(ISNUMBER('Tabulka č. 1'!J17-'KN 2017'!J17),ROUND('Tabulka č. 1'!J17-'KN 2017'!J17,2),"")</f>
        <v/>
      </c>
      <c r="K17" s="84" t="str">
        <f>IF(ISNUMBER('Tabulka č. 1'!K17-'KN 2017'!K17),ROUND('Tabulka č. 1'!K17-'KN 2017'!K17,2),"")</f>
        <v/>
      </c>
      <c r="L17" s="84">
        <f>IF(ISNUMBER('Tabulka č. 1'!L17-'KN 2017'!L17),ROUND('Tabulka č. 1'!L17-'KN 2017'!L17,2),"")</f>
        <v>0</v>
      </c>
      <c r="M17" s="84">
        <f>IF(ISNUMBER('Tabulka č. 1'!M17-'KN 2017'!M17),ROUND('Tabulka č. 1'!M17-'KN 2017'!M17,2),"")</f>
        <v>0</v>
      </c>
      <c r="N17" s="84">
        <f>IF(ISNUMBER('Tabulka č. 1'!N17-'KN 2017'!N17),ROUND('Tabulka č. 1'!N17-'KN 2017'!N17,2),"")</f>
        <v>0</v>
      </c>
      <c r="O17" s="86" t="str">
        <f>IF(ISNUMBER('Tabulka č. 1'!O17-'KN 2017'!O17),ROUND('Tabulka č. 1'!O17-'KN 2017'!O17,2),"")</f>
        <v/>
      </c>
      <c r="P17" s="44">
        <f t="shared" si="1"/>
        <v>0.23428571428571426</v>
      </c>
    </row>
    <row r="18" spans="1:16" s="35" customFormat="1" ht="15.75" thickBot="1" x14ac:dyDescent="0.3">
      <c r="A18" s="40" t="s">
        <v>28</v>
      </c>
      <c r="B18" s="90">
        <f>IF(ISNUMBER('Tabulka č. 1'!B18-'KN 2017'!B18),ROUND('Tabulka č. 1'!B18-'KN 2017'!B18,0),"")</f>
        <v>3320</v>
      </c>
      <c r="C18" s="90">
        <f>IF(ISNUMBER('Tabulka č. 1'!C18-'KN 2017'!C18),ROUND('Tabulka č. 1'!C18-'KN 2017'!C18,0),"")</f>
        <v>3710</v>
      </c>
      <c r="D18" s="90" t="str">
        <f>IF(ISNUMBER('Tabulka č. 1'!D18-'KN 2017'!D18),ROUND('Tabulka č. 1'!D18-'KN 2017'!D18,0),"")</f>
        <v/>
      </c>
      <c r="E18" s="90">
        <f>IF(ISNUMBER('Tabulka č. 1'!E18-'KN 2017'!E18),ROUND('Tabulka č. 1'!E18-'KN 2017'!E18,0),"")</f>
        <v>3244</v>
      </c>
      <c r="F18" s="90" t="str">
        <f>IF(ISNUMBER('Tabulka č. 1'!F18-'KN 2017'!F18),ROUND('Tabulka č. 1'!F18-'KN 2017'!F18,0),"")</f>
        <v/>
      </c>
      <c r="G18" s="90">
        <f>IF(ISNUMBER('Tabulka č. 1'!G18-'KN 2017'!G18),ROUND('Tabulka č. 1'!G18-'KN 2017'!G18,0),"")</f>
        <v>1900</v>
      </c>
      <c r="H18" s="90" t="str">
        <f>IF(ISNUMBER('Tabulka č. 1'!H18-'KN 2017'!H18),ROUND('Tabulka č. 1'!H18-'KN 2017'!H18,0),"")</f>
        <v/>
      </c>
      <c r="I18" s="90" t="str">
        <f>IF(ISNUMBER('Tabulka č. 1'!I18-'KN 2017'!I18),ROUND('Tabulka č. 1'!I18-'KN 2017'!I18,0),"")</f>
        <v/>
      </c>
      <c r="J18" s="97" t="str">
        <f>IF(ISNUMBER('Tabulka č. 1'!J18-'KN 2017'!J18),ROUND('Tabulka č. 1'!J18-'KN 2017'!J18,0),"")</f>
        <v/>
      </c>
      <c r="K18" s="90" t="str">
        <f>IF(ISNUMBER('Tabulka č. 1'!K18-'KN 2017'!K18),ROUND('Tabulka č. 1'!K18-'KN 2017'!K18,0),"")</f>
        <v/>
      </c>
      <c r="L18" s="91">
        <f>IF(ISNUMBER('Tabulka č. 1'!L18-'KN 2017'!L18),ROUND('Tabulka č. 1'!L18-'KN 2017'!L18,0),"")</f>
        <v>3589</v>
      </c>
      <c r="M18" s="90">
        <f>IF(ISNUMBER('Tabulka č. 1'!M18-'KN 2017'!M18),ROUND('Tabulka č. 1'!M18-'KN 2017'!M18,0),"")</f>
        <v>2761</v>
      </c>
      <c r="N18" s="90">
        <f>IF(ISNUMBER('Tabulka č. 1'!N18-'KN 2017'!N18),ROUND('Tabulka č. 1'!N18-'KN 2017'!N18,0),"")</f>
        <v>2064</v>
      </c>
      <c r="O18" s="92" t="str">
        <f>IF(ISNUMBER('Tabulka č. 1'!O18-'KN 2017'!O18),ROUND('Tabulka č. 1'!O18-'KN 2017'!O18,0),"")</f>
        <v/>
      </c>
      <c r="P18" s="46">
        <f t="shared" si="1"/>
        <v>2941.1428571428573</v>
      </c>
    </row>
    <row r="19" spans="1:16" s="37" customFormat="1" ht="19.5" thickBot="1" x14ac:dyDescent="0.35">
      <c r="A19" s="100" t="str">
        <f>'KN 2018'!A8</f>
        <v>53-43-N/11 Diplomovaný farmaceutický asistent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35" customFormat="1" x14ac:dyDescent="0.25">
      <c r="A20" s="47" t="s">
        <v>29</v>
      </c>
      <c r="B20" s="80">
        <f>IF(ISNUMBER('Tabulka č. 1'!B20-'KN 2017'!B20),ROUND('Tabulka č. 1'!B20-'KN 2017'!B20,0),"")</f>
        <v>5522</v>
      </c>
      <c r="C20" s="80">
        <f>IF(ISNUMBER('Tabulka č. 1'!C20-'KN 2017'!C20),ROUND('Tabulka č. 1'!C20-'KN 2017'!C20,0),"")</f>
        <v>5684</v>
      </c>
      <c r="D20" s="80" t="str">
        <f>IF(ISNUMBER('Tabulka č. 1'!D20-'KN 2017'!D20),ROUND('Tabulka č. 1'!D20-'KN 2017'!D20,0),"")</f>
        <v/>
      </c>
      <c r="E20" s="80">
        <f>IF(ISNUMBER('Tabulka č. 1'!E20-'KN 2017'!E20),ROUND('Tabulka č. 1'!E20-'KN 2017'!E20,0),"")</f>
        <v>4459</v>
      </c>
      <c r="F20" s="80">
        <f>IF(ISNUMBER('Tabulka č. 1'!F20-'KN 2017'!F20),ROUND('Tabulka č. 1'!F20-'KN 2017'!F20,0),"")</f>
        <v>4494</v>
      </c>
      <c r="G20" s="80">
        <f>IF(ISNUMBER('Tabulka č. 1'!G20-'KN 2017'!G20),ROUND('Tabulka č. 1'!G20-'KN 2017'!G20,0),"")</f>
        <v>3104</v>
      </c>
      <c r="H20" s="80" t="str">
        <f>IF(ISNUMBER('Tabulka č. 1'!H20-'KN 2017'!H20),ROUND('Tabulka č. 1'!H20-'KN 2017'!H20,0),"")</f>
        <v/>
      </c>
      <c r="I20" s="80">
        <f>IF(ISNUMBER('Tabulka č. 1'!I20-'KN 2017'!I20),ROUND('Tabulka č. 1'!I20-'KN 2017'!I20,0),"")</f>
        <v>4834</v>
      </c>
      <c r="J20" s="93" t="str">
        <f>IF(ISNUMBER('Tabulka č. 1'!J20-'KN 2017'!J20),ROUND('Tabulka č. 1'!J20-'KN 2017'!J20,0),"")</f>
        <v/>
      </c>
      <c r="K20" s="80" t="str">
        <f>IF(ISNUMBER('Tabulka č. 1'!K20-'KN 2017'!K20),ROUND('Tabulka č. 1'!K20-'KN 2017'!K20,0),"")</f>
        <v/>
      </c>
      <c r="L20" s="80">
        <f>IF(ISNUMBER('Tabulka č. 1'!L20-'KN 2017'!L20),ROUND('Tabulka č. 1'!L20-'KN 2017'!L20,0),"")</f>
        <v>5880</v>
      </c>
      <c r="M20" s="80">
        <f>IF(ISNUMBER('Tabulka č. 1'!M20-'KN 2017'!M20),ROUND('Tabulka č. 1'!M20-'KN 2017'!M20,0),"")</f>
        <v>5104</v>
      </c>
      <c r="N20" s="80" t="str">
        <f>IF(ISNUMBER('Tabulka č. 1'!N20-'KN 2017'!N20),ROUND('Tabulka č. 1'!N20-'KN 2017'!N20,0),"")</f>
        <v/>
      </c>
      <c r="O20" s="81">
        <f>IF(ISNUMBER('Tabulka č. 1'!O20-'KN 2017'!O20),ROUND('Tabulka č. 1'!O20-'KN 2017'!O20,0),"")</f>
        <v>4850</v>
      </c>
      <c r="P20" s="42">
        <f>IF(ISNUMBER(AVERAGE(B20:O20)),AVERAGE(B20:O20),"")</f>
        <v>4881.2222222222226</v>
      </c>
    </row>
    <row r="21" spans="1:16" s="35" customFormat="1" x14ac:dyDescent="0.25">
      <c r="A21" s="38" t="s">
        <v>30</v>
      </c>
      <c r="B21" s="82">
        <f>IF(ISNUMBER('Tabulka č. 1'!B21-'KN 2017'!B21),ROUND('Tabulka č. 1'!B21-'KN 2017'!B21,0),"")</f>
        <v>0</v>
      </c>
      <c r="C21" s="82">
        <f>IF(ISNUMBER('Tabulka č. 1'!C21-'KN 2017'!C21),ROUND('Tabulka č. 1'!C21-'KN 2017'!C21,0),"")</f>
        <v>-6</v>
      </c>
      <c r="D21" s="82" t="str">
        <f>IF(ISNUMBER('Tabulka č. 1'!D21-'KN 2017'!D21),ROUND('Tabulka č. 1'!D21-'KN 2017'!D21,0),"")</f>
        <v/>
      </c>
      <c r="E21" s="82">
        <f>IF(ISNUMBER('Tabulka č. 1'!E21-'KN 2017'!E21),ROUND('Tabulka č. 1'!E21-'KN 2017'!E21,0),"")</f>
        <v>0</v>
      </c>
      <c r="F21" s="82">
        <f>IF(ISNUMBER('Tabulka č. 1'!F21-'KN 2017'!F21),ROUND('Tabulka č. 1'!F21-'KN 2017'!F21,0),"")</f>
        <v>0</v>
      </c>
      <c r="G21" s="82">
        <f>IF(ISNUMBER('Tabulka č. 1'!G21-'KN 2017'!G21),ROUND('Tabulka č. 1'!G21-'KN 2017'!G21,0),"")</f>
        <v>-37</v>
      </c>
      <c r="H21" s="82" t="str">
        <f>IF(ISNUMBER('Tabulka č. 1'!H21-'KN 2017'!H21),ROUND('Tabulka č. 1'!H21-'KN 2017'!H21,0),"")</f>
        <v/>
      </c>
      <c r="I21" s="82">
        <f>IF(ISNUMBER('Tabulka č. 1'!I21-'KN 2017'!I21),ROUND('Tabulka č. 1'!I21-'KN 2017'!I21,0),"")</f>
        <v>1</v>
      </c>
      <c r="J21" s="94" t="str">
        <f>IF(ISNUMBER('Tabulka č. 1'!J21-'KN 2017'!J21),ROUND('Tabulka č. 1'!J21-'KN 2017'!J21,0),"")</f>
        <v/>
      </c>
      <c r="K21" s="82" t="str">
        <f>IF(ISNUMBER('Tabulka č. 1'!K21-'KN 2017'!K21),ROUND('Tabulka č. 1'!K21-'KN 2017'!K21,0),"")</f>
        <v/>
      </c>
      <c r="L21" s="82">
        <f>IF(ISNUMBER('Tabulka č. 1'!L21-'KN 2017'!L21),ROUND('Tabulka č. 1'!L21-'KN 2017'!L21,0),"")</f>
        <v>0</v>
      </c>
      <c r="M21" s="82">
        <f>IF(ISNUMBER('Tabulka č. 1'!M21-'KN 2017'!M21),ROUND('Tabulka č. 1'!M21-'KN 2017'!M21,0),"")</f>
        <v>0</v>
      </c>
      <c r="N21" s="82" t="str">
        <f>IF(ISNUMBER('Tabulka č. 1'!N21-'KN 2017'!N21),ROUND('Tabulka č. 1'!N21-'KN 2017'!N21,0),"")</f>
        <v/>
      </c>
      <c r="O21" s="83">
        <f>IF(ISNUMBER('Tabulka č. 1'!O21-'KN 2017'!O21),ROUND('Tabulka č. 1'!O21-'KN 2017'!O21,0),"")</f>
        <v>0</v>
      </c>
      <c r="P21" s="43">
        <f t="shared" ref="P21:P25" si="2">IF(ISNUMBER(AVERAGE(B21:O21)),AVERAGE(B21:O21),"")</f>
        <v>-4.666666666666667</v>
      </c>
    </row>
    <row r="22" spans="1:16" x14ac:dyDescent="0.25">
      <c r="A22" s="39" t="s">
        <v>25</v>
      </c>
      <c r="B22" s="84">
        <f>IF(ISNUMBER('Tabulka č. 1'!B22-'KN 2017'!B22),ROUND('Tabulka č. 1'!B22-'KN 2017'!B22,2),"")</f>
        <v>0</v>
      </c>
      <c r="C22" s="84">
        <f>IF(ISNUMBER('Tabulka č. 1'!C22-'KN 2017'!C22),ROUND('Tabulka č. 1'!C22-'KN 2017'!C22,2),"")</f>
        <v>0.35</v>
      </c>
      <c r="D22" s="84" t="str">
        <f>IF(ISNUMBER('Tabulka č. 1'!D22-'KN 2017'!D22),ROUND('Tabulka č. 1'!D22-'KN 2017'!D22,2),"")</f>
        <v/>
      </c>
      <c r="E22" s="84">
        <f>IF(ISNUMBER('Tabulka č. 1'!E22-'KN 2017'!E22),ROUND('Tabulka č. 1'!E22-'KN 2017'!E22,2),"")</f>
        <v>0</v>
      </c>
      <c r="F22" s="84">
        <f>IF(ISNUMBER('Tabulka č. 1'!F22-'KN 2017'!F22),ROUND('Tabulka č. 1'!F22-'KN 2017'!F22,2),"")</f>
        <v>0</v>
      </c>
      <c r="G22" s="85">
        <f>IF(ISNUMBER('Tabulka č. 1'!G22-'KN 2017'!G22),ROUND('Tabulka č. 1'!G22-'KN 2017'!G22,2),"")</f>
        <v>0</v>
      </c>
      <c r="H22" s="84" t="str">
        <f>IF(ISNUMBER('Tabulka č. 1'!H22-'KN 2017'!H22),ROUND('Tabulka č. 1'!H22-'KN 2017'!H22,2),"")</f>
        <v/>
      </c>
      <c r="I22" s="84">
        <f>IF(ISNUMBER('Tabulka č. 1'!I22-'KN 2017'!I22),ROUND('Tabulka č. 1'!I22-'KN 2017'!I22,2),"")</f>
        <v>0</v>
      </c>
      <c r="J22" s="95" t="str">
        <f>IF(ISNUMBER('Tabulka č. 1'!J22-'KN 2017'!J22),ROUND('Tabulka č. 1'!J22-'KN 2017'!J22,2),"")</f>
        <v/>
      </c>
      <c r="K22" s="84" t="str">
        <f>IF(ISNUMBER('Tabulka č. 1'!K22-'KN 2017'!K22),ROUND('Tabulka č. 1'!K22-'KN 2017'!K22,2),"")</f>
        <v/>
      </c>
      <c r="L22" s="84">
        <f>IF(ISNUMBER('Tabulka č. 1'!L22-'KN 2017'!L22),ROUND('Tabulka č. 1'!L22-'KN 2017'!L22,2),"")</f>
        <v>-0.02</v>
      </c>
      <c r="M22" s="84">
        <f>IF(ISNUMBER('Tabulka č. 1'!M22-'KN 2017'!M22),ROUND('Tabulka č. 1'!M22-'KN 2017'!M22,2),"")</f>
        <v>0</v>
      </c>
      <c r="N22" s="84" t="str">
        <f>IF(ISNUMBER('Tabulka č. 1'!N22-'KN 2017'!N22),ROUND('Tabulka č. 1'!N22-'KN 2017'!N22,2),"")</f>
        <v/>
      </c>
      <c r="O22" s="86">
        <f>IF(ISNUMBER('Tabulka č. 1'!O22-'KN 2017'!O22),ROUND('Tabulka č. 1'!O22-'KN 2017'!O22,2),"")</f>
        <v>0</v>
      </c>
      <c r="P22" s="44">
        <f t="shared" si="2"/>
        <v>3.666666666666666E-2</v>
      </c>
    </row>
    <row r="23" spans="1:16" s="35" customFormat="1" x14ac:dyDescent="0.25">
      <c r="A23" s="38" t="s">
        <v>26</v>
      </c>
      <c r="B23" s="87">
        <f>IF(ISNUMBER('Tabulka č. 1'!B23-'KN 2017'!B23),ROUND('Tabulka č. 1'!B23-'KN 2017'!B23,0),"")</f>
        <v>3920</v>
      </c>
      <c r="C23" s="87">
        <f>IF(ISNUMBER('Tabulka č. 1'!C23-'KN 2017'!C23),ROUND('Tabulka č. 1'!C23-'KN 2017'!C23,0),"")</f>
        <v>4974</v>
      </c>
      <c r="D23" s="87" t="str">
        <f>IF(ISNUMBER('Tabulka č. 1'!D23-'KN 2017'!D23),ROUND('Tabulka č. 1'!D23-'KN 2017'!D23,0),"")</f>
        <v/>
      </c>
      <c r="E23" s="87">
        <f>IF(ISNUMBER('Tabulka č. 1'!E23-'KN 2017'!E23),ROUND('Tabulka č. 1'!E23-'KN 2017'!E23,0),"")</f>
        <v>3259</v>
      </c>
      <c r="F23" s="87">
        <f>IF(ISNUMBER('Tabulka č. 1'!F23-'KN 2017'!F23),ROUND('Tabulka č. 1'!F23-'KN 2017'!F23,0),"")</f>
        <v>3100</v>
      </c>
      <c r="G23" s="87">
        <f>IF(ISNUMBER('Tabulka č. 1'!G23-'KN 2017'!G23),ROUND('Tabulka č. 1'!G23-'KN 2017'!G23,0),"")</f>
        <v>2597</v>
      </c>
      <c r="H23" s="87" t="str">
        <f>IF(ISNUMBER('Tabulka č. 1'!H23-'KN 2017'!H23),ROUND('Tabulka č. 1'!H23-'KN 2017'!H23,0),"")</f>
        <v/>
      </c>
      <c r="I23" s="87">
        <f>IF(ISNUMBER('Tabulka č. 1'!I23-'KN 2017'!I23),ROUND('Tabulka č. 1'!I23-'KN 2017'!I23,0),"")</f>
        <v>3567</v>
      </c>
      <c r="J23" s="96" t="str">
        <f>IF(ISNUMBER('Tabulka č. 1'!J23-'KN 2017'!J23),ROUND('Tabulka č. 1'!J23-'KN 2017'!J23,0),"")</f>
        <v/>
      </c>
      <c r="K23" s="87" t="str">
        <f>IF(ISNUMBER('Tabulka č. 1'!K23-'KN 2017'!K23),ROUND('Tabulka č. 1'!K23-'KN 2017'!K23,0),"")</f>
        <v/>
      </c>
      <c r="L23" s="88">
        <f>IF(ISNUMBER('Tabulka č. 1'!L23-'KN 2017'!L23),ROUND('Tabulka č. 1'!L23-'KN 2017'!L23,0),"")</f>
        <v>4272</v>
      </c>
      <c r="M23" s="87">
        <f>IF(ISNUMBER('Tabulka č. 1'!M23-'KN 2017'!M23),ROUND('Tabulka č. 1'!M23-'KN 2017'!M23,0),"")</f>
        <v>3836</v>
      </c>
      <c r="N23" s="87" t="str">
        <f>IF(ISNUMBER('Tabulka č. 1'!N23-'KN 2017'!N23),ROUND('Tabulka č. 1'!N23-'KN 2017'!N23,0),"")</f>
        <v/>
      </c>
      <c r="O23" s="89">
        <f>IF(ISNUMBER('Tabulka č. 1'!O23-'KN 2017'!O23),ROUND('Tabulka č. 1'!O23-'KN 2017'!O23,0),"")</f>
        <v>3370</v>
      </c>
      <c r="P23" s="45">
        <f t="shared" si="2"/>
        <v>3655</v>
      </c>
    </row>
    <row r="24" spans="1:16" x14ac:dyDescent="0.25">
      <c r="A24" s="39" t="s">
        <v>27</v>
      </c>
      <c r="B24" s="84">
        <f>IF(ISNUMBER('Tabulka č. 1'!B24-'KN 2017'!B24),ROUND('Tabulka č. 1'!B24-'KN 2017'!B24,2),"")</f>
        <v>0</v>
      </c>
      <c r="C24" s="84">
        <f>IF(ISNUMBER('Tabulka č. 1'!C24-'KN 2017'!C24),ROUND('Tabulka č. 1'!C24-'KN 2017'!C24,2),"")</f>
        <v>1.64</v>
      </c>
      <c r="D24" s="84" t="str">
        <f>IF(ISNUMBER('Tabulka č. 1'!D24-'KN 2017'!D24),ROUND('Tabulka č. 1'!D24-'KN 2017'!D24,2),"")</f>
        <v/>
      </c>
      <c r="E24" s="84">
        <f>IF(ISNUMBER('Tabulka č. 1'!E24-'KN 2017'!E24),ROUND('Tabulka č. 1'!E24-'KN 2017'!E24,2),"")</f>
        <v>0</v>
      </c>
      <c r="F24" s="84">
        <f>IF(ISNUMBER('Tabulka č. 1'!F24-'KN 2017'!F24),ROUND('Tabulka č. 1'!F24-'KN 2017'!F24,2),"")</f>
        <v>0</v>
      </c>
      <c r="G24" s="85">
        <f>IF(ISNUMBER('Tabulka č. 1'!G24-'KN 2017'!G24),ROUND('Tabulka č. 1'!G24-'KN 2017'!G24,2),"")</f>
        <v>0</v>
      </c>
      <c r="H24" s="84" t="str">
        <f>IF(ISNUMBER('Tabulka č. 1'!H24-'KN 2017'!H24),ROUND('Tabulka č. 1'!H24-'KN 2017'!H24,2),"")</f>
        <v/>
      </c>
      <c r="I24" s="84">
        <f>IF(ISNUMBER('Tabulka č. 1'!I24-'KN 2017'!I24),ROUND('Tabulka č. 1'!I24-'KN 2017'!I24,2),"")</f>
        <v>0</v>
      </c>
      <c r="J24" s="95" t="str">
        <f>IF(ISNUMBER('Tabulka č. 1'!J24-'KN 2017'!J24),ROUND('Tabulka č. 1'!J24-'KN 2017'!J24,2),"")</f>
        <v/>
      </c>
      <c r="K24" s="84" t="str">
        <f>IF(ISNUMBER('Tabulka č. 1'!K24-'KN 2017'!K24),ROUND('Tabulka č. 1'!K24-'KN 2017'!K24,2),"")</f>
        <v/>
      </c>
      <c r="L24" s="84">
        <f>IF(ISNUMBER('Tabulka č. 1'!L24-'KN 2017'!L24),ROUND('Tabulka č. 1'!L24-'KN 2017'!L24,2),"")</f>
        <v>0</v>
      </c>
      <c r="M24" s="84">
        <f>IF(ISNUMBER('Tabulka č. 1'!M24-'KN 2017'!M24),ROUND('Tabulka č. 1'!M24-'KN 2017'!M24,2),"")</f>
        <v>0</v>
      </c>
      <c r="N24" s="84" t="str">
        <f>IF(ISNUMBER('Tabulka č. 1'!N24-'KN 2017'!N24),ROUND('Tabulka č. 1'!N24-'KN 2017'!N24,2),"")</f>
        <v/>
      </c>
      <c r="O24" s="86">
        <f>IF(ISNUMBER('Tabulka č. 1'!O24-'KN 2017'!O24),ROUND('Tabulka č. 1'!O24-'KN 2017'!O24,2),"")</f>
        <v>0</v>
      </c>
      <c r="P24" s="44">
        <f t="shared" si="2"/>
        <v>0.1822222222222222</v>
      </c>
    </row>
    <row r="25" spans="1:16" s="35" customFormat="1" ht="15.75" thickBot="1" x14ac:dyDescent="0.3">
      <c r="A25" s="40" t="s">
        <v>28</v>
      </c>
      <c r="B25" s="90">
        <f>IF(ISNUMBER('Tabulka č. 1'!B25-'KN 2017'!B25),ROUND('Tabulka č. 1'!B25-'KN 2017'!B25,0),"")</f>
        <v>3320</v>
      </c>
      <c r="C25" s="90">
        <f>IF(ISNUMBER('Tabulka č. 1'!C25-'KN 2017'!C25),ROUND('Tabulka č. 1'!C25-'KN 2017'!C25,0),"")</f>
        <v>3710</v>
      </c>
      <c r="D25" s="90" t="str">
        <f>IF(ISNUMBER('Tabulka č. 1'!D25-'KN 2017'!D25),ROUND('Tabulka č. 1'!D25-'KN 2017'!D25,0),"")</f>
        <v/>
      </c>
      <c r="E25" s="90">
        <f>IF(ISNUMBER('Tabulka č. 1'!E25-'KN 2017'!E25),ROUND('Tabulka č. 1'!E25-'KN 2017'!E25,0),"")</f>
        <v>3244</v>
      </c>
      <c r="F25" s="90">
        <f>IF(ISNUMBER('Tabulka č. 1'!F25-'KN 2017'!F25),ROUND('Tabulka č. 1'!F25-'KN 2017'!F25,0),"")</f>
        <v>2500</v>
      </c>
      <c r="G25" s="90">
        <f>IF(ISNUMBER('Tabulka č. 1'!G25-'KN 2017'!G25),ROUND('Tabulka č. 1'!G25-'KN 2017'!G25,0),"")</f>
        <v>1900</v>
      </c>
      <c r="H25" s="90" t="str">
        <f>IF(ISNUMBER('Tabulka č. 1'!H25-'KN 2017'!H25),ROUND('Tabulka č. 1'!H25-'KN 2017'!H25,0),"")</f>
        <v/>
      </c>
      <c r="I25" s="90">
        <f>IF(ISNUMBER('Tabulka č. 1'!I25-'KN 2017'!I25),ROUND('Tabulka č. 1'!I25-'KN 2017'!I25,0),"")</f>
        <v>2751</v>
      </c>
      <c r="J25" s="97" t="str">
        <f>IF(ISNUMBER('Tabulka č. 1'!J25-'KN 2017'!J25),ROUND('Tabulka č. 1'!J25-'KN 2017'!J25,0),"")</f>
        <v/>
      </c>
      <c r="K25" s="90" t="str">
        <f>IF(ISNUMBER('Tabulka č. 1'!K25-'KN 2017'!K25),ROUND('Tabulka č. 1'!K25-'KN 2017'!K25,0),"")</f>
        <v/>
      </c>
      <c r="L25" s="91">
        <f>IF(ISNUMBER('Tabulka č. 1'!L25-'KN 2017'!L25),ROUND('Tabulka č. 1'!L25-'KN 2017'!L25,0),"")</f>
        <v>3589</v>
      </c>
      <c r="M25" s="90">
        <f>IF(ISNUMBER('Tabulka č. 1'!M25-'KN 2017'!M25),ROUND('Tabulka č. 1'!M25-'KN 2017'!M25,0),"")</f>
        <v>2761</v>
      </c>
      <c r="N25" s="90" t="str">
        <f>IF(ISNUMBER('Tabulka č. 1'!N25-'KN 2017'!N25),ROUND('Tabulka č. 1'!N25-'KN 2017'!N25,0),"")</f>
        <v/>
      </c>
      <c r="O25" s="92">
        <f>IF(ISNUMBER('Tabulka č. 1'!O25-'KN 2017'!O25),ROUND('Tabulka č. 1'!O25-'KN 2017'!O25,0),"")</f>
        <v>2750</v>
      </c>
      <c r="P25" s="46">
        <f t="shared" si="2"/>
        <v>2947.2222222222222</v>
      </c>
    </row>
    <row r="26" spans="1:16" s="37" customFormat="1" ht="19.5" thickBot="1" x14ac:dyDescent="0.35">
      <c r="A26" s="100" t="str">
        <f>'KN 2018'!A9</f>
        <v>53-44-N/11 Diplomovaný zubní technik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35" customFormat="1" x14ac:dyDescent="0.25">
      <c r="A27" s="47" t="s">
        <v>29</v>
      </c>
      <c r="B27" s="80">
        <f>IF(ISNUMBER('Tabulka č. 1'!B27-'KN 2017'!B27),ROUND('Tabulka č. 1'!B27-'KN 2017'!B27,0),"")</f>
        <v>7002</v>
      </c>
      <c r="C27" s="80">
        <f>IF(ISNUMBER('Tabulka č. 1'!C27-'KN 2017'!C27),ROUND('Tabulka č. 1'!C27-'KN 2017'!C27,0),"")</f>
        <v>5684</v>
      </c>
      <c r="D27" s="80">
        <f>IF(ISNUMBER('Tabulka č. 1'!D27-'KN 2017'!D27),ROUND('Tabulka č. 1'!D27-'KN 2017'!D27,0),"")</f>
        <v>6971</v>
      </c>
      <c r="E27" s="80">
        <f>IF(ISNUMBER('Tabulka č. 1'!E27-'KN 2017'!E27),ROUND('Tabulka č. 1'!E27-'KN 2017'!E27,0),"")</f>
        <v>4459</v>
      </c>
      <c r="F27" s="80">
        <f>IF(ISNUMBER('Tabulka č. 1'!F27-'KN 2017'!F27),ROUND('Tabulka č. 1'!F27-'KN 2017'!F27,0),"")</f>
        <v>6228</v>
      </c>
      <c r="G27" s="80">
        <f>IF(ISNUMBER('Tabulka č. 1'!G27-'KN 2017'!G27),ROUND('Tabulka č. 1'!G27-'KN 2017'!G27,0),"")</f>
        <v>3104</v>
      </c>
      <c r="H27" s="80" t="str">
        <f>IF(ISNUMBER('Tabulka č. 1'!H27-'KN 2017'!H27),ROUND('Tabulka č. 1'!H27-'KN 2017'!H27,0),"")</f>
        <v/>
      </c>
      <c r="I27" s="80">
        <f>IF(ISNUMBER('Tabulka č. 1'!I27-'KN 2017'!I27),ROUND('Tabulka č. 1'!I27-'KN 2017'!I27,0),"")</f>
        <v>4834</v>
      </c>
      <c r="J27" s="93" t="str">
        <f>IF(ISNUMBER('Tabulka č. 1'!J27-'KN 2017'!J27),ROUND('Tabulka č. 1'!J27-'KN 2017'!J27,0),"")</f>
        <v/>
      </c>
      <c r="K27" s="80" t="str">
        <f>IF(ISNUMBER('Tabulka č. 1'!K27-'KN 2017'!K27),ROUND('Tabulka č. 1'!K27-'KN 2017'!K27,0),"")</f>
        <v/>
      </c>
      <c r="L27" s="80">
        <f>IF(ISNUMBER('Tabulka č. 1'!L27-'KN 2017'!L27),ROUND('Tabulka č. 1'!L27-'KN 2017'!L27,0),"")</f>
        <v>6311</v>
      </c>
      <c r="M27" s="80">
        <f>IF(ISNUMBER('Tabulka č. 1'!M27-'KN 2017'!M27),ROUND('Tabulka č. 1'!M27-'KN 2017'!M27,0),"")</f>
        <v>6079</v>
      </c>
      <c r="N27" s="80" t="str">
        <f>IF(ISNUMBER('Tabulka č. 1'!N27-'KN 2017'!N27),ROUND('Tabulka č. 1'!N27-'KN 2017'!N27,0),"")</f>
        <v/>
      </c>
      <c r="O27" s="81">
        <f>IF(ISNUMBER('Tabulka č. 1'!O27-'KN 2017'!O27),ROUND('Tabulka č. 1'!O27-'KN 2017'!O27,0),"")</f>
        <v>4581</v>
      </c>
      <c r="P27" s="42">
        <f>IF(ISNUMBER(AVERAGE(B27:O27)),AVERAGE(B27:O27),"")</f>
        <v>5525.3</v>
      </c>
    </row>
    <row r="28" spans="1:16" s="35" customFormat="1" x14ac:dyDescent="0.25">
      <c r="A28" s="38" t="s">
        <v>30</v>
      </c>
      <c r="B28" s="82">
        <f>IF(ISNUMBER('Tabulka č. 1'!B28-'KN 2017'!B28),ROUND('Tabulka č. 1'!B28-'KN 2017'!B28,0),"")</f>
        <v>0</v>
      </c>
      <c r="C28" s="82">
        <f>IF(ISNUMBER('Tabulka č. 1'!C28-'KN 2017'!C28),ROUND('Tabulka č. 1'!C28-'KN 2017'!C28,0),"")</f>
        <v>-10</v>
      </c>
      <c r="D28" s="82">
        <f>IF(ISNUMBER('Tabulka č. 1'!D28-'KN 2017'!D28),ROUND('Tabulka č. 1'!D28-'KN 2017'!D28,0),"")</f>
        <v>0</v>
      </c>
      <c r="E28" s="82">
        <f>IF(ISNUMBER('Tabulka č. 1'!E28-'KN 2017'!E28),ROUND('Tabulka č. 1'!E28-'KN 2017'!E28,0),"")</f>
        <v>0</v>
      </c>
      <c r="F28" s="82">
        <f>IF(ISNUMBER('Tabulka č. 1'!F28-'KN 2017'!F28),ROUND('Tabulka č. 1'!F28-'KN 2017'!F28,0),"")</f>
        <v>0</v>
      </c>
      <c r="G28" s="82">
        <f>IF(ISNUMBER('Tabulka č. 1'!G28-'KN 2017'!G28),ROUND('Tabulka č. 1'!G28-'KN 2017'!G28,0),"")</f>
        <v>-37</v>
      </c>
      <c r="H28" s="82" t="str">
        <f>IF(ISNUMBER('Tabulka č. 1'!H28-'KN 2017'!H28),ROUND('Tabulka č. 1'!H28-'KN 2017'!H28,0),"")</f>
        <v/>
      </c>
      <c r="I28" s="82">
        <f>IF(ISNUMBER('Tabulka č. 1'!I28-'KN 2017'!I28),ROUND('Tabulka č. 1'!I28-'KN 2017'!I28,0),"")</f>
        <v>1</v>
      </c>
      <c r="J28" s="94" t="str">
        <f>IF(ISNUMBER('Tabulka č. 1'!J28-'KN 2017'!J28),ROUND('Tabulka č. 1'!J28-'KN 2017'!J28,0),"")</f>
        <v/>
      </c>
      <c r="K28" s="82" t="str">
        <f>IF(ISNUMBER('Tabulka č. 1'!K28-'KN 2017'!K28),ROUND('Tabulka č. 1'!K28-'KN 2017'!K28,0),"")</f>
        <v/>
      </c>
      <c r="L28" s="82">
        <f>IF(ISNUMBER('Tabulka č. 1'!L28-'KN 2017'!L28),ROUND('Tabulka č. 1'!L28-'KN 2017'!L28,0),"")</f>
        <v>0</v>
      </c>
      <c r="M28" s="82">
        <f>IF(ISNUMBER('Tabulka č. 1'!M28-'KN 2017'!M28),ROUND('Tabulka č. 1'!M28-'KN 2017'!M28,0),"")</f>
        <v>0</v>
      </c>
      <c r="N28" s="82" t="str">
        <f>IF(ISNUMBER('Tabulka č. 1'!N28-'KN 2017'!N28),ROUND('Tabulka č. 1'!N28-'KN 2017'!N28,0),"")</f>
        <v/>
      </c>
      <c r="O28" s="83">
        <f>IF(ISNUMBER('Tabulka č. 1'!O28-'KN 2017'!O28),ROUND('Tabulka č. 1'!O28-'KN 2017'!O28,0),"")</f>
        <v>0</v>
      </c>
      <c r="P28" s="43">
        <f t="shared" ref="P28:P32" si="3">IF(ISNUMBER(AVERAGE(B28:O28)),AVERAGE(B28:O28),"")</f>
        <v>-4.5999999999999996</v>
      </c>
    </row>
    <row r="29" spans="1:16" x14ac:dyDescent="0.25">
      <c r="A29" s="39" t="s">
        <v>25</v>
      </c>
      <c r="B29" s="84">
        <f>IF(ISNUMBER('Tabulka č. 1'!B29-'KN 2017'!B29),ROUND('Tabulka č. 1'!B29-'KN 2017'!B29,2),"")</f>
        <v>0</v>
      </c>
      <c r="C29" s="84">
        <f>IF(ISNUMBER('Tabulka č. 1'!C29-'KN 2017'!C29),ROUND('Tabulka č. 1'!C29-'KN 2017'!C29,2),"")</f>
        <v>0.35</v>
      </c>
      <c r="D29" s="84">
        <f>IF(ISNUMBER('Tabulka č. 1'!D29-'KN 2017'!D29),ROUND('Tabulka č. 1'!D29-'KN 2017'!D29,2),"")</f>
        <v>0</v>
      </c>
      <c r="E29" s="84">
        <f>IF(ISNUMBER('Tabulka č. 1'!E29-'KN 2017'!E29),ROUND('Tabulka č. 1'!E29-'KN 2017'!E29,2),"")</f>
        <v>0</v>
      </c>
      <c r="F29" s="84">
        <f>IF(ISNUMBER('Tabulka č. 1'!F29-'KN 2017'!F29),ROUND('Tabulka č. 1'!F29-'KN 2017'!F29,2),"")</f>
        <v>0</v>
      </c>
      <c r="G29" s="85">
        <f>IF(ISNUMBER('Tabulka č. 1'!G29-'KN 2017'!G29),ROUND('Tabulka č. 1'!G29-'KN 2017'!G29,2),"")</f>
        <v>0</v>
      </c>
      <c r="H29" s="84" t="str">
        <f>IF(ISNUMBER('Tabulka č. 1'!H29-'KN 2017'!H29),ROUND('Tabulka č. 1'!H29-'KN 2017'!H29,2),"")</f>
        <v/>
      </c>
      <c r="I29" s="84">
        <f>IF(ISNUMBER('Tabulka č. 1'!I29-'KN 2017'!I29),ROUND('Tabulka č. 1'!I29-'KN 2017'!I29,2),"")</f>
        <v>0</v>
      </c>
      <c r="J29" s="95" t="str">
        <f>IF(ISNUMBER('Tabulka č. 1'!J29-'KN 2017'!J29),ROUND('Tabulka č. 1'!J29-'KN 2017'!J29,2),"")</f>
        <v/>
      </c>
      <c r="K29" s="84" t="str">
        <f>IF(ISNUMBER('Tabulka č. 1'!K29-'KN 2017'!K29),ROUND('Tabulka č. 1'!K29-'KN 2017'!K29,2),"")</f>
        <v/>
      </c>
      <c r="L29" s="84">
        <f>IF(ISNUMBER('Tabulka č. 1'!L29-'KN 2017'!L29),ROUND('Tabulka č. 1'!L29-'KN 2017'!L29,2),"")</f>
        <v>0.18</v>
      </c>
      <c r="M29" s="84">
        <f>IF(ISNUMBER('Tabulka č. 1'!M29-'KN 2017'!M29),ROUND('Tabulka č. 1'!M29-'KN 2017'!M29,2),"")</f>
        <v>0</v>
      </c>
      <c r="N29" s="84" t="str">
        <f>IF(ISNUMBER('Tabulka č. 1'!N29-'KN 2017'!N29),ROUND('Tabulka č. 1'!N29-'KN 2017'!N29,2),"")</f>
        <v/>
      </c>
      <c r="O29" s="86">
        <f>IF(ISNUMBER('Tabulka č. 1'!O29-'KN 2017'!O29),ROUND('Tabulka č. 1'!O29-'KN 2017'!O29,2),"")</f>
        <v>0.18</v>
      </c>
      <c r="P29" s="44">
        <f t="shared" si="3"/>
        <v>7.0999999999999994E-2</v>
      </c>
    </row>
    <row r="30" spans="1:16" s="35" customFormat="1" x14ac:dyDescent="0.25">
      <c r="A30" s="38" t="s">
        <v>26</v>
      </c>
      <c r="B30" s="87">
        <f>IF(ISNUMBER('Tabulka č. 1'!B30-'KN 2017'!B30),ROUND('Tabulka č. 1'!B30-'KN 2017'!B30,0),"")</f>
        <v>3920</v>
      </c>
      <c r="C30" s="87">
        <f>IF(ISNUMBER('Tabulka č. 1'!C30-'KN 2017'!C30),ROUND('Tabulka č. 1'!C30-'KN 2017'!C30,0),"")</f>
        <v>4974</v>
      </c>
      <c r="D30" s="87">
        <f>IF(ISNUMBER('Tabulka č. 1'!D30-'KN 2017'!D30),ROUND('Tabulka č. 1'!D30-'KN 2017'!D30,0),"")</f>
        <v>3978</v>
      </c>
      <c r="E30" s="87">
        <f>IF(ISNUMBER('Tabulka č. 1'!E30-'KN 2017'!E30),ROUND('Tabulka č. 1'!E30-'KN 2017'!E30,0),"")</f>
        <v>3259</v>
      </c>
      <c r="F30" s="87">
        <f>IF(ISNUMBER('Tabulka č. 1'!F30-'KN 2017'!F30),ROUND('Tabulka č. 1'!F30-'KN 2017'!F30,0),"")</f>
        <v>3100</v>
      </c>
      <c r="G30" s="87">
        <f>IF(ISNUMBER('Tabulka č. 1'!G30-'KN 2017'!G30),ROUND('Tabulka č. 1'!G30-'KN 2017'!G30,0),"")</f>
        <v>2597</v>
      </c>
      <c r="H30" s="87" t="str">
        <f>IF(ISNUMBER('Tabulka č. 1'!H30-'KN 2017'!H30),ROUND('Tabulka č. 1'!H30-'KN 2017'!H30,0),"")</f>
        <v/>
      </c>
      <c r="I30" s="87">
        <f>IF(ISNUMBER('Tabulka č. 1'!I30-'KN 2017'!I30),ROUND('Tabulka č. 1'!I30-'KN 2017'!I30,0),"")</f>
        <v>3567</v>
      </c>
      <c r="J30" s="96" t="str">
        <f>IF(ISNUMBER('Tabulka č. 1'!J30-'KN 2017'!J30),ROUND('Tabulka č. 1'!J30-'KN 2017'!J30,0),"")</f>
        <v/>
      </c>
      <c r="K30" s="87" t="str">
        <f>IF(ISNUMBER('Tabulka č. 1'!K30-'KN 2017'!K30),ROUND('Tabulka č. 1'!K30-'KN 2017'!K30,0),"")</f>
        <v/>
      </c>
      <c r="L30" s="88">
        <f>IF(ISNUMBER('Tabulka č. 1'!L30-'KN 2017'!L30),ROUND('Tabulka č. 1'!L30-'KN 2017'!L30,0),"")</f>
        <v>4272</v>
      </c>
      <c r="M30" s="87">
        <f>IF(ISNUMBER('Tabulka č. 1'!M30-'KN 2017'!M30),ROUND('Tabulka č. 1'!M30-'KN 2017'!M30,0),"")</f>
        <v>3836</v>
      </c>
      <c r="N30" s="87" t="str">
        <f>IF(ISNUMBER('Tabulka č. 1'!N30-'KN 2017'!N30),ROUND('Tabulka č. 1'!N30-'KN 2017'!N30,0),"")</f>
        <v/>
      </c>
      <c r="O30" s="89">
        <f>IF(ISNUMBER('Tabulka č. 1'!O30-'KN 2017'!O30),ROUND('Tabulka č. 1'!O30-'KN 2017'!O30,0),"")</f>
        <v>3370</v>
      </c>
      <c r="P30" s="45">
        <f t="shared" si="3"/>
        <v>3687.3</v>
      </c>
    </row>
    <row r="31" spans="1:16" x14ac:dyDescent="0.25">
      <c r="A31" s="39" t="s">
        <v>27</v>
      </c>
      <c r="B31" s="84">
        <f>IF(ISNUMBER('Tabulka č. 1'!B31-'KN 2017'!B31),ROUND('Tabulka č. 1'!B31-'KN 2017'!B31,2),"")</f>
        <v>0</v>
      </c>
      <c r="C31" s="84">
        <f>IF(ISNUMBER('Tabulka č. 1'!C31-'KN 2017'!C31),ROUND('Tabulka č. 1'!C31-'KN 2017'!C31,2),"")</f>
        <v>1.64</v>
      </c>
      <c r="D31" s="84">
        <f>IF(ISNUMBER('Tabulka č. 1'!D31-'KN 2017'!D31),ROUND('Tabulka č. 1'!D31-'KN 2017'!D31,2),"")</f>
        <v>0</v>
      </c>
      <c r="E31" s="84">
        <f>IF(ISNUMBER('Tabulka č. 1'!E31-'KN 2017'!E31),ROUND('Tabulka č. 1'!E31-'KN 2017'!E31,2),"")</f>
        <v>0</v>
      </c>
      <c r="F31" s="84">
        <f>IF(ISNUMBER('Tabulka č. 1'!F31-'KN 2017'!F31),ROUND('Tabulka č. 1'!F31-'KN 2017'!F31,2),"")</f>
        <v>-7.14</v>
      </c>
      <c r="G31" s="85">
        <f>IF(ISNUMBER('Tabulka č. 1'!G31-'KN 2017'!G31),ROUND('Tabulka č. 1'!G31-'KN 2017'!G31,2),"")</f>
        <v>0</v>
      </c>
      <c r="H31" s="84" t="str">
        <f>IF(ISNUMBER('Tabulka č. 1'!H31-'KN 2017'!H31),ROUND('Tabulka č. 1'!H31-'KN 2017'!H31,2),"")</f>
        <v/>
      </c>
      <c r="I31" s="84">
        <f>IF(ISNUMBER('Tabulka č. 1'!I31-'KN 2017'!I31),ROUND('Tabulka č. 1'!I31-'KN 2017'!I31,2),"")</f>
        <v>0</v>
      </c>
      <c r="J31" s="95" t="str">
        <f>IF(ISNUMBER('Tabulka č. 1'!J31-'KN 2017'!J31),ROUND('Tabulka č. 1'!J31-'KN 2017'!J31,2),"")</f>
        <v/>
      </c>
      <c r="K31" s="84" t="str">
        <f>IF(ISNUMBER('Tabulka č. 1'!K31-'KN 2017'!K31),ROUND('Tabulka č. 1'!K31-'KN 2017'!K31,2),"")</f>
        <v/>
      </c>
      <c r="L31" s="84">
        <f>IF(ISNUMBER('Tabulka č. 1'!L31-'KN 2017'!L31),ROUND('Tabulka č. 1'!L31-'KN 2017'!L31,2),"")</f>
        <v>0</v>
      </c>
      <c r="M31" s="84">
        <f>IF(ISNUMBER('Tabulka č. 1'!M31-'KN 2017'!M31),ROUND('Tabulka č. 1'!M31-'KN 2017'!M31,2),"")</f>
        <v>0</v>
      </c>
      <c r="N31" s="84" t="str">
        <f>IF(ISNUMBER('Tabulka č. 1'!N31-'KN 2017'!N31),ROUND('Tabulka č. 1'!N31-'KN 2017'!N31,2),"")</f>
        <v/>
      </c>
      <c r="O31" s="86">
        <f>IF(ISNUMBER('Tabulka č. 1'!O31-'KN 2017'!O31),ROUND('Tabulka č. 1'!O31-'KN 2017'!O31,2),"")</f>
        <v>0</v>
      </c>
      <c r="P31" s="44">
        <f t="shared" si="3"/>
        <v>-0.55000000000000004</v>
      </c>
    </row>
    <row r="32" spans="1:16" s="35" customFormat="1" ht="15.75" thickBot="1" x14ac:dyDescent="0.3">
      <c r="A32" s="40" t="s">
        <v>28</v>
      </c>
      <c r="B32" s="90">
        <f>IF(ISNUMBER('Tabulka č. 1'!B32-'KN 2017'!B32),ROUND('Tabulka č. 1'!B32-'KN 2017'!B32,0),"")</f>
        <v>3320</v>
      </c>
      <c r="C32" s="90">
        <f>IF(ISNUMBER('Tabulka č. 1'!C32-'KN 2017'!C32),ROUND('Tabulka č. 1'!C32-'KN 2017'!C32,0),"")</f>
        <v>3710</v>
      </c>
      <c r="D32" s="90">
        <f>IF(ISNUMBER('Tabulka č. 1'!D32-'KN 2017'!D32),ROUND('Tabulka č. 1'!D32-'KN 2017'!D32,0),"")</f>
        <v>2840</v>
      </c>
      <c r="E32" s="90">
        <f>IF(ISNUMBER('Tabulka č. 1'!E32-'KN 2017'!E32),ROUND('Tabulka č. 1'!E32-'KN 2017'!E32,0),"")</f>
        <v>3244</v>
      </c>
      <c r="F32" s="90">
        <f>IF(ISNUMBER('Tabulka č. 1'!F32-'KN 2017'!F32),ROUND('Tabulka č. 1'!F32-'KN 2017'!F32,0),"")</f>
        <v>2500</v>
      </c>
      <c r="G32" s="90">
        <f>IF(ISNUMBER('Tabulka č. 1'!G32-'KN 2017'!G32),ROUND('Tabulka č. 1'!G32-'KN 2017'!G32,0),"")</f>
        <v>1900</v>
      </c>
      <c r="H32" s="90" t="str">
        <f>IF(ISNUMBER('Tabulka č. 1'!H32-'KN 2017'!H32),ROUND('Tabulka č. 1'!H32-'KN 2017'!H32,0),"")</f>
        <v/>
      </c>
      <c r="I32" s="90">
        <f>IF(ISNUMBER('Tabulka č. 1'!I32-'KN 2017'!I32),ROUND('Tabulka č. 1'!I32-'KN 2017'!I32,0),"")</f>
        <v>2751</v>
      </c>
      <c r="J32" s="97" t="str">
        <f>IF(ISNUMBER('Tabulka č. 1'!J32-'KN 2017'!J32),ROUND('Tabulka č. 1'!J32-'KN 2017'!J32,0),"")</f>
        <v/>
      </c>
      <c r="K32" s="90" t="str">
        <f>IF(ISNUMBER('Tabulka č. 1'!K32-'KN 2017'!K32),ROUND('Tabulka č. 1'!K32-'KN 2017'!K32,0),"")</f>
        <v/>
      </c>
      <c r="L32" s="91">
        <f>IF(ISNUMBER('Tabulka č. 1'!L32-'KN 2017'!L32),ROUND('Tabulka č. 1'!L32-'KN 2017'!L32,0),"")</f>
        <v>3589</v>
      </c>
      <c r="M32" s="90">
        <f>IF(ISNUMBER('Tabulka č. 1'!M32-'KN 2017'!M32),ROUND('Tabulka č. 1'!M32-'KN 2017'!M32,0),"")</f>
        <v>2761</v>
      </c>
      <c r="N32" s="90" t="str">
        <f>IF(ISNUMBER('Tabulka č. 1'!N32-'KN 2017'!N32),ROUND('Tabulka č. 1'!N32-'KN 2017'!N32,0),"")</f>
        <v/>
      </c>
      <c r="O32" s="92">
        <f>IF(ISNUMBER('Tabulka č. 1'!O32-'KN 2017'!O32),ROUND('Tabulka č. 1'!O32-'KN 2017'!O32,0),"")</f>
        <v>2750</v>
      </c>
      <c r="P32" s="46">
        <f t="shared" si="3"/>
        <v>2936.5</v>
      </c>
    </row>
    <row r="33" spans="1:16" s="37" customFormat="1" ht="19.5" thickBot="1" x14ac:dyDescent="0.35">
      <c r="A33" s="100" t="str">
        <f>'KN 2018'!A10</f>
        <v>75-32-N/01 Sociální práce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35" customFormat="1" x14ac:dyDescent="0.25">
      <c r="A34" s="47" t="s">
        <v>29</v>
      </c>
      <c r="B34" s="80">
        <f>IF(ISNUMBER('Tabulka č. 1'!B34-'KN 2017'!B34),ROUND('Tabulka č. 1'!B34-'KN 2017'!B34,0),"")</f>
        <v>4585</v>
      </c>
      <c r="C34" s="80">
        <f>IF(ISNUMBER('Tabulka č. 1'!C34-'KN 2017'!C34),ROUND('Tabulka č. 1'!C34-'KN 2017'!C34,0),"")</f>
        <v>4093</v>
      </c>
      <c r="D34" s="80">
        <f>IF(ISNUMBER('Tabulka č. 1'!D34-'KN 2017'!D34),ROUND('Tabulka č. 1'!D34-'KN 2017'!D34,0),"")</f>
        <v>4531</v>
      </c>
      <c r="E34" s="80">
        <f>IF(ISNUMBER('Tabulka č. 1'!E34-'KN 2017'!E34),ROUND('Tabulka č. 1'!E34-'KN 2017'!E34,0),"")</f>
        <v>3307</v>
      </c>
      <c r="F34" s="80">
        <f>IF(ISNUMBER('Tabulka č. 1'!F34-'KN 2017'!F34),ROUND('Tabulka č. 1'!F34-'KN 2017'!F34,0),"")</f>
        <v>307</v>
      </c>
      <c r="G34" s="80" t="str">
        <f>IF(ISNUMBER('Tabulka č. 1'!G34-'KN 2017'!G34),ROUND('Tabulka č. 1'!G34-'KN 2017'!G34,0),"")</f>
        <v/>
      </c>
      <c r="H34" s="80" t="str">
        <f>IF(ISNUMBER('Tabulka č. 1'!H34-'KN 2017'!H34),ROUND('Tabulka č. 1'!H34-'KN 2017'!H34,0),"")</f>
        <v/>
      </c>
      <c r="I34" s="80" t="str">
        <f>IF(ISNUMBER('Tabulka č. 1'!I34-'KN 2017'!I34),ROUND('Tabulka č. 1'!I34-'KN 2017'!I34,0),"")</f>
        <v/>
      </c>
      <c r="J34" s="93">
        <f>IF(ISNUMBER('Tabulka č. 1'!J34-'KN 2017'!J34),ROUND('Tabulka č. 1'!J34-'KN 2017'!J34,0),"")</f>
        <v>3354</v>
      </c>
      <c r="K34" s="80" t="str">
        <f>IF(ISNUMBER('Tabulka č. 1'!K34-'KN 2017'!K34),ROUND('Tabulka č. 1'!K34-'KN 2017'!K34,0),"")</f>
        <v/>
      </c>
      <c r="L34" s="80">
        <f>IF(ISNUMBER('Tabulka č. 1'!L34-'KN 2017'!L34),ROUND('Tabulka č. 1'!L34-'KN 2017'!L34,0),"")</f>
        <v>4688</v>
      </c>
      <c r="M34" s="80" t="str">
        <f>IF(ISNUMBER('Tabulka č. 1'!M34-'KN 2017'!M34),ROUND('Tabulka č. 1'!M34-'KN 2017'!M34,0),"")</f>
        <v/>
      </c>
      <c r="N34" s="80" t="str">
        <f>IF(ISNUMBER('Tabulka č. 1'!N34-'KN 2017'!N34),ROUND('Tabulka č. 1'!N34-'KN 2017'!N34,0),"")</f>
        <v/>
      </c>
      <c r="O34" s="81">
        <f>IF(ISNUMBER('Tabulka č. 1'!O34-'KN 2017'!O34),ROUND('Tabulka č. 1'!O34-'KN 2017'!O34,0),"")</f>
        <v>3784</v>
      </c>
      <c r="P34" s="42">
        <f>IF(ISNUMBER(AVERAGE(B34:O34)),AVERAGE(B34:O34),"")</f>
        <v>3581.125</v>
      </c>
    </row>
    <row r="35" spans="1:16" s="35" customFormat="1" x14ac:dyDescent="0.25">
      <c r="A35" s="38" t="s">
        <v>30</v>
      </c>
      <c r="B35" s="82">
        <f>IF(ISNUMBER('Tabulka č. 1'!B35-'KN 2017'!B35),ROUND('Tabulka č. 1'!B35-'KN 2017'!B35,0),"")</f>
        <v>0</v>
      </c>
      <c r="C35" s="82">
        <f>IF(ISNUMBER('Tabulka č. 1'!C35-'KN 2017'!C35),ROUND('Tabulka č. 1'!C35-'KN 2017'!C35,0),"")</f>
        <v>-6</v>
      </c>
      <c r="D35" s="82">
        <f>IF(ISNUMBER('Tabulka č. 1'!D35-'KN 2017'!D35),ROUND('Tabulka č. 1'!D35-'KN 2017'!D35,0),"")</f>
        <v>0</v>
      </c>
      <c r="E35" s="82">
        <f>IF(ISNUMBER('Tabulka č. 1'!E35-'KN 2017'!E35),ROUND('Tabulka č. 1'!E35-'KN 2017'!E35,0),"")</f>
        <v>0</v>
      </c>
      <c r="F35" s="82">
        <f>IF(ISNUMBER('Tabulka č. 1'!F35-'KN 2017'!F35),ROUND('Tabulka č. 1'!F35-'KN 2017'!F35,0),"")</f>
        <v>0</v>
      </c>
      <c r="G35" s="82" t="str">
        <f>IF(ISNUMBER('Tabulka č. 1'!G35-'KN 2017'!G35),ROUND('Tabulka č. 1'!G35-'KN 2017'!G35,0),"")</f>
        <v/>
      </c>
      <c r="H35" s="82" t="str">
        <f>IF(ISNUMBER('Tabulka č. 1'!H35-'KN 2017'!H35),ROUND('Tabulka č. 1'!H35-'KN 2017'!H35,0),"")</f>
        <v/>
      </c>
      <c r="I35" s="82" t="str">
        <f>IF(ISNUMBER('Tabulka č. 1'!I35-'KN 2017'!I35),ROUND('Tabulka č. 1'!I35-'KN 2017'!I35,0),"")</f>
        <v/>
      </c>
      <c r="J35" s="94">
        <f>IF(ISNUMBER('Tabulka č. 1'!J35-'KN 2017'!J35),ROUND('Tabulka č. 1'!J35-'KN 2017'!J35,0),"")</f>
        <v>-17</v>
      </c>
      <c r="K35" s="82" t="str">
        <f>IF(ISNUMBER('Tabulka č. 1'!K35-'KN 2017'!K35),ROUND('Tabulka č. 1'!K35-'KN 2017'!K35,0),"")</f>
        <v/>
      </c>
      <c r="L35" s="82">
        <f>IF(ISNUMBER('Tabulka č. 1'!L35-'KN 2017'!L35),ROUND('Tabulka č. 1'!L35-'KN 2017'!L35,0),"")</f>
        <v>0</v>
      </c>
      <c r="M35" s="82" t="str">
        <f>IF(ISNUMBER('Tabulka č. 1'!M35-'KN 2017'!M35),ROUND('Tabulka č. 1'!M35-'KN 2017'!M35,0),"")</f>
        <v/>
      </c>
      <c r="N35" s="82" t="str">
        <f>IF(ISNUMBER('Tabulka č. 1'!N35-'KN 2017'!N35),ROUND('Tabulka č. 1'!N35-'KN 2017'!N35,0),"")</f>
        <v/>
      </c>
      <c r="O35" s="83">
        <f>IF(ISNUMBER('Tabulka č. 1'!O35-'KN 2017'!O35),ROUND('Tabulka č. 1'!O35-'KN 2017'!O35,0),"")</f>
        <v>0</v>
      </c>
      <c r="P35" s="43">
        <f t="shared" ref="P35:P39" si="4">IF(ISNUMBER(AVERAGE(B35:O35)),AVERAGE(B35:O35),"")</f>
        <v>-2.875</v>
      </c>
    </row>
    <row r="36" spans="1:16" x14ac:dyDescent="0.25">
      <c r="A36" s="39" t="s">
        <v>25</v>
      </c>
      <c r="B36" s="84">
        <f>IF(ISNUMBER('Tabulka č. 1'!B36-'KN 2017'!B36),ROUND('Tabulka č. 1'!B36-'KN 2017'!B36,2),"")</f>
        <v>0</v>
      </c>
      <c r="C36" s="84">
        <f>IF(ISNUMBER('Tabulka č. 1'!C36-'KN 2017'!C36),ROUND('Tabulka č. 1'!C36-'KN 2017'!C36,2),"")</f>
        <v>0.49</v>
      </c>
      <c r="D36" s="84">
        <f>IF(ISNUMBER('Tabulka č. 1'!D36-'KN 2017'!D36),ROUND('Tabulka č. 1'!D36-'KN 2017'!D36,2),"")</f>
        <v>0</v>
      </c>
      <c r="E36" s="84">
        <f>IF(ISNUMBER('Tabulka č. 1'!E36-'KN 2017'!E36),ROUND('Tabulka č. 1'!E36-'KN 2017'!E36,2),"")</f>
        <v>0</v>
      </c>
      <c r="F36" s="84">
        <f>IF(ISNUMBER('Tabulka č. 1'!F36-'KN 2017'!F36),ROUND('Tabulka č. 1'!F36-'KN 2017'!F36,2),"")</f>
        <v>1.25</v>
      </c>
      <c r="G36" s="85" t="str">
        <f>IF(ISNUMBER('Tabulka č. 1'!G36-'KN 2017'!G36),ROUND('Tabulka č. 1'!G36-'KN 2017'!G36,2),"")</f>
        <v/>
      </c>
      <c r="H36" s="84" t="str">
        <f>IF(ISNUMBER('Tabulka č. 1'!H36-'KN 2017'!H36),ROUND('Tabulka č. 1'!H36-'KN 2017'!H36,2),"")</f>
        <v/>
      </c>
      <c r="I36" s="84" t="str">
        <f>IF(ISNUMBER('Tabulka č. 1'!I36-'KN 2017'!I36),ROUND('Tabulka č. 1'!I36-'KN 2017'!I36,2),"")</f>
        <v/>
      </c>
      <c r="J36" s="95">
        <f>IF(ISNUMBER('Tabulka č. 1'!J36-'KN 2017'!J36),ROUND('Tabulka č. 1'!J36-'KN 2017'!J36,2),"")</f>
        <v>0</v>
      </c>
      <c r="K36" s="84" t="str">
        <f>IF(ISNUMBER('Tabulka č. 1'!K36-'KN 2017'!K36),ROUND('Tabulka č. 1'!K36-'KN 2017'!K36,2),"")</f>
        <v/>
      </c>
      <c r="L36" s="84">
        <f>IF(ISNUMBER('Tabulka č. 1'!L36-'KN 2017'!L36),ROUND('Tabulka č. 1'!L36-'KN 2017'!L36,2),"")</f>
        <v>0.15</v>
      </c>
      <c r="M36" s="84" t="str">
        <f>IF(ISNUMBER('Tabulka č. 1'!M36-'KN 2017'!M36),ROUND('Tabulka č. 1'!M36-'KN 2017'!M36,2),"")</f>
        <v/>
      </c>
      <c r="N36" s="84" t="str">
        <f>IF(ISNUMBER('Tabulka č. 1'!N36-'KN 2017'!N36),ROUND('Tabulka č. 1'!N36-'KN 2017'!N36,2),"")</f>
        <v/>
      </c>
      <c r="O36" s="86">
        <f>IF(ISNUMBER('Tabulka č. 1'!O36-'KN 2017'!O36),ROUND('Tabulka č. 1'!O36-'KN 2017'!O36,2),"")</f>
        <v>0</v>
      </c>
      <c r="P36" s="44">
        <f t="shared" si="4"/>
        <v>0.23624999999999999</v>
      </c>
    </row>
    <row r="37" spans="1:16" s="35" customFormat="1" x14ac:dyDescent="0.25">
      <c r="A37" s="38" t="s">
        <v>26</v>
      </c>
      <c r="B37" s="87">
        <f>IF(ISNUMBER('Tabulka č. 1'!B37-'KN 2017'!B37),ROUND('Tabulka č. 1'!B37-'KN 2017'!B37,0),"")</f>
        <v>3920</v>
      </c>
      <c r="C37" s="87">
        <f>IF(ISNUMBER('Tabulka č. 1'!C37-'KN 2017'!C37),ROUND('Tabulka č. 1'!C37-'KN 2017'!C37,0),"")</f>
        <v>4974</v>
      </c>
      <c r="D37" s="87">
        <f>IF(ISNUMBER('Tabulka č. 1'!D37-'KN 2017'!D37),ROUND('Tabulka č. 1'!D37-'KN 2017'!D37,0),"")</f>
        <v>3978</v>
      </c>
      <c r="E37" s="87">
        <f>IF(ISNUMBER('Tabulka č. 1'!E37-'KN 2017'!E37),ROUND('Tabulka č. 1'!E37-'KN 2017'!E37,0),"")</f>
        <v>3259</v>
      </c>
      <c r="F37" s="87">
        <f>IF(ISNUMBER('Tabulka č. 1'!F37-'KN 2017'!F37),ROUND('Tabulka č. 1'!F37-'KN 2017'!F37,0),"")</f>
        <v>3100</v>
      </c>
      <c r="G37" s="87" t="str">
        <f>IF(ISNUMBER('Tabulka č. 1'!G37-'KN 2017'!G37),ROUND('Tabulka č. 1'!G37-'KN 2017'!G37,0),"")</f>
        <v/>
      </c>
      <c r="H37" s="87" t="str">
        <f>IF(ISNUMBER('Tabulka č. 1'!H37-'KN 2017'!H37),ROUND('Tabulka č. 1'!H37-'KN 2017'!H37,0),"")</f>
        <v/>
      </c>
      <c r="I37" s="87" t="str">
        <f>IF(ISNUMBER('Tabulka č. 1'!I37-'KN 2017'!I37),ROUND('Tabulka č. 1'!I37-'KN 2017'!I37,0),"")</f>
        <v/>
      </c>
      <c r="J37" s="96">
        <f>IF(ISNUMBER('Tabulka č. 1'!J37-'KN 2017'!J37),ROUND('Tabulka č. 1'!J37-'KN 2017'!J37,0),"")</f>
        <v>3541</v>
      </c>
      <c r="K37" s="87" t="str">
        <f>IF(ISNUMBER('Tabulka č. 1'!K37-'KN 2017'!K37),ROUND('Tabulka č. 1'!K37-'KN 2017'!K37,0),"")</f>
        <v/>
      </c>
      <c r="L37" s="88">
        <f>IF(ISNUMBER('Tabulka č. 1'!L37-'KN 2017'!L37),ROUND('Tabulka č. 1'!L37-'KN 2017'!L37,0),"")</f>
        <v>4272</v>
      </c>
      <c r="M37" s="87" t="str">
        <f>IF(ISNUMBER('Tabulka č. 1'!M37-'KN 2017'!M37),ROUND('Tabulka č. 1'!M37-'KN 2017'!M37,0),"")</f>
        <v/>
      </c>
      <c r="N37" s="87" t="str">
        <f>IF(ISNUMBER('Tabulka č. 1'!N37-'KN 2017'!N37),ROUND('Tabulka č. 1'!N37-'KN 2017'!N37,0),"")</f>
        <v/>
      </c>
      <c r="O37" s="89">
        <f>IF(ISNUMBER('Tabulka č. 1'!O37-'KN 2017'!O37),ROUND('Tabulka č. 1'!O37-'KN 2017'!O37,0),"")</f>
        <v>3370</v>
      </c>
      <c r="P37" s="45">
        <f t="shared" si="4"/>
        <v>3801.75</v>
      </c>
    </row>
    <row r="38" spans="1:16" x14ac:dyDescent="0.25">
      <c r="A38" s="39" t="s">
        <v>27</v>
      </c>
      <c r="B38" s="84">
        <f>IF(ISNUMBER('Tabulka č. 1'!B38-'KN 2017'!B38),ROUND('Tabulka č. 1'!B38-'KN 2017'!B38,2),"")</f>
        <v>0</v>
      </c>
      <c r="C38" s="84">
        <f>IF(ISNUMBER('Tabulka č. 1'!C38-'KN 2017'!C38),ROUND('Tabulka č. 1'!C38-'KN 2017'!C38,2),"")</f>
        <v>2.21</v>
      </c>
      <c r="D38" s="84">
        <f>IF(ISNUMBER('Tabulka č. 1'!D38-'KN 2017'!D38),ROUND('Tabulka č. 1'!D38-'KN 2017'!D38,2),"")</f>
        <v>0</v>
      </c>
      <c r="E38" s="84">
        <f>IF(ISNUMBER('Tabulka č. 1'!E38-'KN 2017'!E38),ROUND('Tabulka č. 1'!E38-'KN 2017'!E38,2),"")</f>
        <v>0</v>
      </c>
      <c r="F38" s="84">
        <f>IF(ISNUMBER('Tabulka č. 1'!F38-'KN 2017'!F38),ROUND('Tabulka č. 1'!F38-'KN 2017'!F38,2),"")</f>
        <v>-0.28999999999999998</v>
      </c>
      <c r="G38" s="85" t="str">
        <f>IF(ISNUMBER('Tabulka č. 1'!G38-'KN 2017'!G38),ROUND('Tabulka č. 1'!G38-'KN 2017'!G38,2),"")</f>
        <v/>
      </c>
      <c r="H38" s="84" t="str">
        <f>IF(ISNUMBER('Tabulka č. 1'!H38-'KN 2017'!H38),ROUND('Tabulka č. 1'!H38-'KN 2017'!H38,2),"")</f>
        <v/>
      </c>
      <c r="I38" s="84" t="str">
        <f>IF(ISNUMBER('Tabulka č. 1'!I38-'KN 2017'!I38),ROUND('Tabulka č. 1'!I38-'KN 2017'!I38,2),"")</f>
        <v/>
      </c>
      <c r="J38" s="95">
        <f>IF(ISNUMBER('Tabulka č. 1'!J38-'KN 2017'!J38),ROUND('Tabulka č. 1'!J38-'KN 2017'!J38,2),"")</f>
        <v>0</v>
      </c>
      <c r="K38" s="84" t="str">
        <f>IF(ISNUMBER('Tabulka č. 1'!K38-'KN 2017'!K38),ROUND('Tabulka č. 1'!K38-'KN 2017'!K38,2),"")</f>
        <v/>
      </c>
      <c r="L38" s="84">
        <f>IF(ISNUMBER('Tabulka č. 1'!L38-'KN 2017'!L38),ROUND('Tabulka č. 1'!L38-'KN 2017'!L38,2),"")</f>
        <v>0</v>
      </c>
      <c r="M38" s="84" t="str">
        <f>IF(ISNUMBER('Tabulka č. 1'!M38-'KN 2017'!M38),ROUND('Tabulka č. 1'!M38-'KN 2017'!M38,2),"")</f>
        <v/>
      </c>
      <c r="N38" s="84" t="str">
        <f>IF(ISNUMBER('Tabulka č. 1'!N38-'KN 2017'!N38),ROUND('Tabulka č. 1'!N38-'KN 2017'!N38,2),"")</f>
        <v/>
      </c>
      <c r="O38" s="86">
        <f>IF(ISNUMBER('Tabulka č. 1'!O38-'KN 2017'!O38),ROUND('Tabulka č. 1'!O38-'KN 2017'!O38,2),"")</f>
        <v>0</v>
      </c>
      <c r="P38" s="44">
        <f t="shared" si="4"/>
        <v>0.24</v>
      </c>
    </row>
    <row r="39" spans="1:16" s="35" customFormat="1" ht="15.75" thickBot="1" x14ac:dyDescent="0.3">
      <c r="A39" s="40" t="s">
        <v>28</v>
      </c>
      <c r="B39" s="90">
        <f>IF(ISNUMBER('Tabulka č. 1'!B39-'KN 2017'!B39),ROUND('Tabulka č. 1'!B39-'KN 2017'!B39,0),"")</f>
        <v>3320</v>
      </c>
      <c r="C39" s="90">
        <f>IF(ISNUMBER('Tabulka č. 1'!C39-'KN 2017'!C39),ROUND('Tabulka č. 1'!C39-'KN 2017'!C39,0),"")</f>
        <v>3710</v>
      </c>
      <c r="D39" s="90">
        <f>IF(ISNUMBER('Tabulka č. 1'!D39-'KN 2017'!D39),ROUND('Tabulka č. 1'!D39-'KN 2017'!D39,0),"")</f>
        <v>2840</v>
      </c>
      <c r="E39" s="90">
        <f>IF(ISNUMBER('Tabulka č. 1'!E39-'KN 2017'!E39),ROUND('Tabulka č. 1'!E39-'KN 2017'!E39,0),"")</f>
        <v>3244</v>
      </c>
      <c r="F39" s="90">
        <f>IF(ISNUMBER('Tabulka č. 1'!F39-'KN 2017'!F39),ROUND('Tabulka č. 1'!F39-'KN 2017'!F39,0),"")</f>
        <v>2500</v>
      </c>
      <c r="G39" s="90" t="str">
        <f>IF(ISNUMBER('Tabulka č. 1'!G39-'KN 2017'!G39),ROUND('Tabulka č. 1'!G39-'KN 2017'!G39,0),"")</f>
        <v/>
      </c>
      <c r="H39" s="90" t="str">
        <f>IF(ISNUMBER('Tabulka č. 1'!H39-'KN 2017'!H39),ROUND('Tabulka č. 1'!H39-'KN 2017'!H39,0),"")</f>
        <v/>
      </c>
      <c r="I39" s="90" t="str">
        <f>IF(ISNUMBER('Tabulka č. 1'!I39-'KN 2017'!I39),ROUND('Tabulka č. 1'!I39-'KN 2017'!I39,0),"")</f>
        <v/>
      </c>
      <c r="J39" s="97">
        <f>IF(ISNUMBER('Tabulka č. 1'!J39-'KN 2017'!J39),ROUND('Tabulka č. 1'!J39-'KN 2017'!J39,0),"")</f>
        <v>2609</v>
      </c>
      <c r="K39" s="90" t="str">
        <f>IF(ISNUMBER('Tabulka č. 1'!K39-'KN 2017'!K39),ROUND('Tabulka č. 1'!K39-'KN 2017'!K39,0),"")</f>
        <v/>
      </c>
      <c r="L39" s="91">
        <f>IF(ISNUMBER('Tabulka č. 1'!L39-'KN 2017'!L39),ROUND('Tabulka č. 1'!L39-'KN 2017'!L39,0),"")</f>
        <v>3589</v>
      </c>
      <c r="M39" s="90" t="str">
        <f>IF(ISNUMBER('Tabulka č. 1'!M39-'KN 2017'!M39),ROUND('Tabulka č. 1'!M39-'KN 2017'!M39,0),"")</f>
        <v/>
      </c>
      <c r="N39" s="90" t="str">
        <f>IF(ISNUMBER('Tabulka č. 1'!N39-'KN 2017'!N39),ROUND('Tabulka č. 1'!N39-'KN 2017'!N39,0),"")</f>
        <v/>
      </c>
      <c r="O39" s="92">
        <f>IF(ISNUMBER('Tabulka č. 1'!O39-'KN 2017'!O39),ROUND('Tabulka č. 1'!O39-'KN 2017'!O39,0),"")</f>
        <v>2750</v>
      </c>
      <c r="P39" s="46">
        <f t="shared" si="4"/>
        <v>3070.25</v>
      </c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9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17"/>
  <sheetViews>
    <sheetView zoomScaleNormal="100" workbookViewId="0">
      <selection activeCell="B26" sqref="B26"/>
    </sheetView>
  </sheetViews>
  <sheetFormatPr defaultRowHeight="15" x14ac:dyDescent="0.25"/>
  <cols>
    <col min="1" max="1" width="44.28515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2"/>
      <c r="B1" s="105" t="s">
        <v>43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05" t="str">
        <f>$B$1</f>
        <v>Krajské normativy Vyšší odborné školy v roce 2018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H1" s="105" t="str">
        <f>$B$1</f>
        <v>Krajské normativy Vyšší odborné školy v roce 2018</v>
      </c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X1" s="105" t="str">
        <f>$B$1</f>
        <v>Krajské normativy Vyšší odborné školy v roce 2018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N1" s="105" t="str">
        <f>$B$1</f>
        <v>Krajské normativy Vyšší odborné školy v roce 2018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D1" s="105" t="str">
        <f>$B$1</f>
        <v>Krajské normativy Vyšší odborné školy v roce 2018</v>
      </c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T1" s="105" t="str">
        <f>$B$1</f>
        <v>Krajské normativy Vyšší odborné školy v roce 2018</v>
      </c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J1" s="105" t="str">
        <f>$B$1</f>
        <v>Krajské normativy Vyšší odborné školy v roce 2018</v>
      </c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</row>
    <row r="2" spans="1:128" ht="15.75" x14ac:dyDescent="0.25">
      <c r="A2" s="77"/>
      <c r="B2" s="111" t="s">
        <v>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77"/>
      <c r="R2" s="111" t="s">
        <v>31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77"/>
      <c r="AH2" s="111" t="s">
        <v>31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77"/>
      <c r="AX2" s="111" t="s">
        <v>31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D2" s="111" t="s">
        <v>23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DJ2" s="111" t="s">
        <v>23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109"/>
      <c r="B4" s="106" t="s">
        <v>15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5"/>
      <c r="R4" s="108" t="s">
        <v>16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7"/>
      <c r="AH4" s="112" t="s">
        <v>19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6"/>
      <c r="AX4" s="114" t="s">
        <v>20</v>
      </c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22"/>
      <c r="BN4" s="115" t="s">
        <v>17</v>
      </c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8"/>
      <c r="CD4" s="113" t="s">
        <v>18</v>
      </c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9"/>
      <c r="CT4" s="116" t="s">
        <v>21</v>
      </c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23"/>
      <c r="DJ4" s="117" t="s">
        <v>22</v>
      </c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24"/>
    </row>
    <row r="5" spans="1:128" s="12" customFormat="1" ht="60.75" customHeight="1" x14ac:dyDescent="0.25">
      <c r="A5" s="110"/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55" t="s">
        <v>36</v>
      </c>
      <c r="B6" s="68">
        <v>44376</v>
      </c>
      <c r="C6" s="68">
        <v>54673.043621978009</v>
      </c>
      <c r="D6" s="68">
        <v>50220.034739084251</v>
      </c>
      <c r="E6" s="68">
        <v>30537.002695417788</v>
      </c>
      <c r="F6" s="68">
        <v>64125.907990314772</v>
      </c>
      <c r="G6" s="68">
        <v>36176.266666666663</v>
      </c>
      <c r="H6" s="68">
        <v>21049.577542682746</v>
      </c>
      <c r="I6" s="68">
        <v>43528.146398309269</v>
      </c>
      <c r="J6" s="68">
        <v>32428.248144517576</v>
      </c>
      <c r="K6" s="68">
        <v>40640.349786136809</v>
      </c>
      <c r="L6" s="68">
        <v>49571.611117664157</v>
      </c>
      <c r="M6" s="68">
        <v>44862.34637211496</v>
      </c>
      <c r="N6" s="68">
        <v>36799.64</v>
      </c>
      <c r="O6" s="68">
        <v>43037.508794836365</v>
      </c>
      <c r="P6" s="69">
        <v>42287.548847837381</v>
      </c>
      <c r="R6" s="68">
        <v>760</v>
      </c>
      <c r="S6" s="68">
        <v>585</v>
      </c>
      <c r="T6" s="68">
        <v>700</v>
      </c>
      <c r="U6" s="68">
        <v>522</v>
      </c>
      <c r="V6" s="68">
        <v>700</v>
      </c>
      <c r="W6" s="68">
        <v>552</v>
      </c>
      <c r="X6" s="68">
        <v>550</v>
      </c>
      <c r="Y6" s="68">
        <v>678</v>
      </c>
      <c r="Z6" s="68">
        <v>486</v>
      </c>
      <c r="AA6" s="68">
        <v>638</v>
      </c>
      <c r="AB6" s="68">
        <v>606</v>
      </c>
      <c r="AC6" s="68">
        <v>719</v>
      </c>
      <c r="AD6" s="68">
        <v>542</v>
      </c>
      <c r="AE6" s="68">
        <v>650</v>
      </c>
      <c r="AF6" s="69">
        <v>620.57142857142856</v>
      </c>
      <c r="AH6" s="68">
        <v>33763.199999999997</v>
      </c>
      <c r="AI6" s="68">
        <v>48121.351314285705</v>
      </c>
      <c r="AJ6" s="68">
        <v>44186.564846370602</v>
      </c>
      <c r="AK6" s="68">
        <v>26130.285714285714</v>
      </c>
      <c r="AL6" s="68">
        <v>58983.050847457627</v>
      </c>
      <c r="AM6" s="68">
        <v>31448</v>
      </c>
      <c r="AN6" s="68">
        <v>17576.917847866418</v>
      </c>
      <c r="AO6" s="68">
        <v>38914.785992217898</v>
      </c>
      <c r="AP6" s="68">
        <v>25821.76165803109</v>
      </c>
      <c r="AQ6" s="68">
        <v>34258.668691470513</v>
      </c>
      <c r="AR6" s="68">
        <v>42182.610253857645</v>
      </c>
      <c r="AS6" s="68">
        <v>38558.532110091743</v>
      </c>
      <c r="AT6" s="68">
        <v>32273</v>
      </c>
      <c r="AU6" s="68">
        <v>37618.348623853213</v>
      </c>
      <c r="AV6" s="69">
        <v>36416.934135699157</v>
      </c>
      <c r="AX6" s="68">
        <v>10612.8</v>
      </c>
      <c r="AY6" s="68">
        <v>6551.6923076923076</v>
      </c>
      <c r="AZ6" s="68">
        <v>6033.4698927136478</v>
      </c>
      <c r="BA6" s="68">
        <v>4406.7169811320755</v>
      </c>
      <c r="BB6" s="68">
        <v>5142.8571428571431</v>
      </c>
      <c r="BC6" s="68">
        <v>4728.2666666666664</v>
      </c>
      <c r="BD6" s="68">
        <v>3472.6596948163278</v>
      </c>
      <c r="BE6" s="68">
        <v>4613.3604060913704</v>
      </c>
      <c r="BF6" s="68">
        <v>6606.4864864864867</v>
      </c>
      <c r="BG6" s="68">
        <v>6381.6810946662936</v>
      </c>
      <c r="BH6" s="68">
        <v>7389.0008638065083</v>
      </c>
      <c r="BI6" s="68">
        <v>6303.8142620232184</v>
      </c>
      <c r="BJ6" s="68">
        <v>4526.6400000000003</v>
      </c>
      <c r="BK6" s="68">
        <v>5419.160170983153</v>
      </c>
      <c r="BL6" s="69">
        <v>5870.6147121382292</v>
      </c>
      <c r="BN6" s="70">
        <v>12.5</v>
      </c>
      <c r="BO6" s="99">
        <v>9.2805373873077617</v>
      </c>
      <c r="BP6" s="70">
        <v>9.1673114080800016</v>
      </c>
      <c r="BQ6" s="99">
        <v>15.75</v>
      </c>
      <c r="BR6" s="70">
        <v>6.49</v>
      </c>
      <c r="BS6" s="75">
        <v>12</v>
      </c>
      <c r="BT6" s="70">
        <v>22.884558230374051</v>
      </c>
      <c r="BU6" s="71">
        <v>10.28</v>
      </c>
      <c r="BV6" s="70">
        <v>15.44</v>
      </c>
      <c r="BW6" s="70">
        <v>11.853</v>
      </c>
      <c r="BX6" s="70">
        <v>9.8480392156862742</v>
      </c>
      <c r="BY6" s="70">
        <v>10.9</v>
      </c>
      <c r="BZ6" s="70">
        <v>12</v>
      </c>
      <c r="CA6" s="70">
        <v>10.9</v>
      </c>
      <c r="CB6" s="71">
        <v>12.092389017246292</v>
      </c>
      <c r="CD6" s="68">
        <v>35170</v>
      </c>
      <c r="CE6" s="68">
        <v>37216</v>
      </c>
      <c r="CF6" s="68">
        <v>33756</v>
      </c>
      <c r="CG6" s="68">
        <v>34296</v>
      </c>
      <c r="CH6" s="68">
        <v>31900</v>
      </c>
      <c r="CI6" s="68">
        <v>31448</v>
      </c>
      <c r="CJ6" s="68">
        <v>33520</v>
      </c>
      <c r="CK6" s="3">
        <v>33337</v>
      </c>
      <c r="CL6" s="68">
        <v>33224</v>
      </c>
      <c r="CM6" s="68">
        <v>33839</v>
      </c>
      <c r="CN6" s="68">
        <v>34618</v>
      </c>
      <c r="CO6" s="68">
        <v>35024</v>
      </c>
      <c r="CP6" s="68">
        <v>32273</v>
      </c>
      <c r="CQ6" s="68">
        <v>34170</v>
      </c>
      <c r="CR6" s="69">
        <v>33842.214285714283</v>
      </c>
      <c r="CT6" s="70">
        <v>25</v>
      </c>
      <c r="CU6" s="99">
        <v>39</v>
      </c>
      <c r="CV6" s="70">
        <v>37.248217691680807</v>
      </c>
      <c r="CW6" s="99">
        <v>53</v>
      </c>
      <c r="CX6" s="70">
        <v>42</v>
      </c>
      <c r="CY6" s="75">
        <v>45</v>
      </c>
      <c r="CZ6" s="70">
        <v>64.308057692307685</v>
      </c>
      <c r="DA6" s="71">
        <v>49.25</v>
      </c>
      <c r="DB6" s="71">
        <v>37</v>
      </c>
      <c r="DC6" s="70">
        <v>35.81</v>
      </c>
      <c r="DD6" s="70">
        <v>34.729999999999997</v>
      </c>
      <c r="DE6" s="70">
        <v>36.179999999999993</v>
      </c>
      <c r="DF6" s="70">
        <v>50</v>
      </c>
      <c r="DG6" s="70">
        <v>39.770000000000003</v>
      </c>
      <c r="DH6" s="71">
        <v>42.021162527427748</v>
      </c>
      <c r="DJ6" s="68">
        <v>22110</v>
      </c>
      <c r="DK6" s="68">
        <v>21293</v>
      </c>
      <c r="DL6" s="68">
        <v>18728</v>
      </c>
      <c r="DM6" s="68">
        <v>19463</v>
      </c>
      <c r="DN6" s="68">
        <v>18000</v>
      </c>
      <c r="DO6" s="68">
        <v>17731</v>
      </c>
      <c r="DP6" s="68">
        <v>18610</v>
      </c>
      <c r="DQ6" s="3">
        <v>18934</v>
      </c>
      <c r="DR6" s="68">
        <v>20370</v>
      </c>
      <c r="DS6" s="68">
        <v>19044</v>
      </c>
      <c r="DT6" s="68">
        <v>21385</v>
      </c>
      <c r="DU6" s="68">
        <v>19006</v>
      </c>
      <c r="DV6" s="68">
        <v>18861</v>
      </c>
      <c r="DW6" s="68">
        <v>17960</v>
      </c>
      <c r="DX6" s="69">
        <v>19392.5</v>
      </c>
    </row>
    <row r="7" spans="1:128" x14ac:dyDescent="0.25">
      <c r="A7" s="55" t="s">
        <v>38</v>
      </c>
      <c r="B7" s="68">
        <v>41782.444268217463</v>
      </c>
      <c r="C7" s="68">
        <v>54673.043621978009</v>
      </c>
      <c r="D7" s="68" t="s">
        <v>47</v>
      </c>
      <c r="E7" s="68">
        <v>38475.591153317509</v>
      </c>
      <c r="F7" s="68" t="s">
        <v>47</v>
      </c>
      <c r="G7" s="68">
        <v>36176.266666666663</v>
      </c>
      <c r="H7" s="68" t="s">
        <v>47</v>
      </c>
      <c r="I7" s="68" t="s">
        <v>47</v>
      </c>
      <c r="J7" s="68" t="s">
        <v>47</v>
      </c>
      <c r="K7" s="68" t="s">
        <v>47</v>
      </c>
      <c r="L7" s="68">
        <v>46488.746553656732</v>
      </c>
      <c r="M7" s="68">
        <v>44304.537589328822</v>
      </c>
      <c r="N7" s="68">
        <v>51469.185454545455</v>
      </c>
      <c r="O7" s="68" t="s">
        <v>47</v>
      </c>
      <c r="P7" s="69">
        <v>44767.116472530099</v>
      </c>
      <c r="R7" s="68">
        <v>760</v>
      </c>
      <c r="S7" s="68">
        <v>585</v>
      </c>
      <c r="T7" s="68" t="s">
        <v>48</v>
      </c>
      <c r="U7" s="68">
        <v>522</v>
      </c>
      <c r="V7" s="68" t="s">
        <v>48</v>
      </c>
      <c r="W7" s="68">
        <v>552</v>
      </c>
      <c r="X7" s="68" t="s">
        <v>48</v>
      </c>
      <c r="Y7" s="68" t="s">
        <v>48</v>
      </c>
      <c r="Z7" s="68" t="s">
        <v>48</v>
      </c>
      <c r="AA7" s="68" t="s">
        <v>48</v>
      </c>
      <c r="AB7" s="68">
        <v>606</v>
      </c>
      <c r="AC7" s="68">
        <v>719</v>
      </c>
      <c r="AD7" s="68">
        <v>542</v>
      </c>
      <c r="AE7" s="68" t="s">
        <v>48</v>
      </c>
      <c r="AF7" s="69">
        <v>612.28571428571433</v>
      </c>
      <c r="AH7" s="68">
        <v>31262.222222222223</v>
      </c>
      <c r="AI7" s="68">
        <v>48121.351314285705</v>
      </c>
      <c r="AJ7" s="68" t="s">
        <v>47</v>
      </c>
      <c r="AK7" s="68">
        <v>34068.874172185431</v>
      </c>
      <c r="AL7" s="68" t="s">
        <v>47</v>
      </c>
      <c r="AM7" s="68">
        <v>31448</v>
      </c>
      <c r="AN7" s="68" t="s">
        <v>47</v>
      </c>
      <c r="AO7" s="68" t="s">
        <v>47</v>
      </c>
      <c r="AP7" s="68" t="s">
        <v>47</v>
      </c>
      <c r="AQ7" s="68" t="s">
        <v>47</v>
      </c>
      <c r="AR7" s="68">
        <v>39099.745689850221</v>
      </c>
      <c r="AS7" s="68">
        <v>38000.723327305604</v>
      </c>
      <c r="AT7" s="68">
        <v>46942.545454545456</v>
      </c>
      <c r="AU7" s="68" t="s">
        <v>47</v>
      </c>
      <c r="AV7" s="69">
        <v>38420.494597199235</v>
      </c>
      <c r="AX7" s="68">
        <v>10520.222045995242</v>
      </c>
      <c r="AY7" s="68">
        <v>6551.6923076923076</v>
      </c>
      <c r="AZ7" s="68" t="s">
        <v>47</v>
      </c>
      <c r="BA7" s="68">
        <v>4406.7169811320755</v>
      </c>
      <c r="BB7" s="68" t="s">
        <v>47</v>
      </c>
      <c r="BC7" s="68">
        <v>4728.2666666666664</v>
      </c>
      <c r="BD7" s="68" t="s">
        <v>47</v>
      </c>
      <c r="BE7" s="68" t="s">
        <v>47</v>
      </c>
      <c r="BF7" s="68" t="s">
        <v>47</v>
      </c>
      <c r="BG7" s="68" t="s">
        <v>47</v>
      </c>
      <c r="BH7" s="68">
        <v>7389.0008638065083</v>
      </c>
      <c r="BI7" s="68">
        <v>6303.8142620232184</v>
      </c>
      <c r="BJ7" s="68">
        <v>4526.6400000000003</v>
      </c>
      <c r="BK7" s="68" t="s">
        <v>47</v>
      </c>
      <c r="BL7" s="69">
        <v>6346.6218753308585</v>
      </c>
      <c r="BN7" s="70">
        <v>13.5</v>
      </c>
      <c r="BO7" s="99">
        <v>9.2805373873077617</v>
      </c>
      <c r="BP7" s="70" t="s">
        <v>48</v>
      </c>
      <c r="BQ7" s="99">
        <v>12.08</v>
      </c>
      <c r="BR7" s="70" t="s">
        <v>48</v>
      </c>
      <c r="BS7" s="75">
        <v>12</v>
      </c>
      <c r="BT7" s="70" t="s">
        <v>48</v>
      </c>
      <c r="BU7" s="71" t="s">
        <v>48</v>
      </c>
      <c r="BV7" s="70" t="s">
        <v>48</v>
      </c>
      <c r="BW7" s="70" t="s">
        <v>48</v>
      </c>
      <c r="BX7" s="70">
        <v>10.624519230769231</v>
      </c>
      <c r="BY7" s="70">
        <v>11.06</v>
      </c>
      <c r="BZ7" s="70">
        <v>8.25</v>
      </c>
      <c r="CA7" s="70" t="s">
        <v>48</v>
      </c>
      <c r="CB7" s="71">
        <v>10.970722374010998</v>
      </c>
      <c r="CD7" s="68">
        <v>35170</v>
      </c>
      <c r="CE7" s="68">
        <v>37216</v>
      </c>
      <c r="CF7" s="68" t="s">
        <v>48</v>
      </c>
      <c r="CG7" s="68">
        <v>34296</v>
      </c>
      <c r="CH7" s="68" t="s">
        <v>48</v>
      </c>
      <c r="CI7" s="68">
        <v>31448</v>
      </c>
      <c r="CJ7" s="68" t="s">
        <v>48</v>
      </c>
      <c r="CK7" s="68" t="s">
        <v>48</v>
      </c>
      <c r="CL7" s="68" t="s">
        <v>48</v>
      </c>
      <c r="CM7" s="68" t="s">
        <v>48</v>
      </c>
      <c r="CN7" s="68">
        <v>34618</v>
      </c>
      <c r="CO7" s="68">
        <v>35024</v>
      </c>
      <c r="CP7" s="68">
        <v>32273</v>
      </c>
      <c r="CQ7" s="68" t="s">
        <v>48</v>
      </c>
      <c r="CR7" s="69">
        <v>34292.142857142855</v>
      </c>
      <c r="CT7" s="70">
        <v>25.22</v>
      </c>
      <c r="CU7" s="99">
        <v>39</v>
      </c>
      <c r="CV7" s="70" t="s">
        <v>48</v>
      </c>
      <c r="CW7" s="99">
        <v>53</v>
      </c>
      <c r="CX7" s="70" t="s">
        <v>48</v>
      </c>
      <c r="CY7" s="75">
        <v>45</v>
      </c>
      <c r="CZ7" s="70" t="s">
        <v>48</v>
      </c>
      <c r="DA7" s="71" t="s">
        <v>48</v>
      </c>
      <c r="DB7" s="71" t="s">
        <v>48</v>
      </c>
      <c r="DC7" s="70" t="s">
        <v>48</v>
      </c>
      <c r="DD7" s="70">
        <v>34.729999999999997</v>
      </c>
      <c r="DE7" s="70">
        <v>36.179999999999993</v>
      </c>
      <c r="DF7" s="70">
        <v>50</v>
      </c>
      <c r="DG7" s="70" t="s">
        <v>48</v>
      </c>
      <c r="DH7" s="71">
        <v>40.447142857142858</v>
      </c>
      <c r="DJ7" s="68">
        <v>22110</v>
      </c>
      <c r="DK7" s="68">
        <v>21293</v>
      </c>
      <c r="DL7" s="68" t="s">
        <v>48</v>
      </c>
      <c r="DM7" s="68">
        <v>19463</v>
      </c>
      <c r="DN7" s="68" t="s">
        <v>48</v>
      </c>
      <c r="DO7" s="68">
        <v>17731</v>
      </c>
      <c r="DP7" s="68" t="s">
        <v>48</v>
      </c>
      <c r="DQ7" s="68" t="s">
        <v>48</v>
      </c>
      <c r="DR7" s="68" t="s">
        <v>48</v>
      </c>
      <c r="DS7" s="68" t="s">
        <v>48</v>
      </c>
      <c r="DT7" s="68">
        <v>21385</v>
      </c>
      <c r="DU7" s="68">
        <v>19006</v>
      </c>
      <c r="DV7" s="68">
        <v>18861</v>
      </c>
      <c r="DW7" s="68" t="s">
        <v>48</v>
      </c>
      <c r="DX7" s="69">
        <v>19978.428571428572</v>
      </c>
    </row>
    <row r="8" spans="1:128" x14ac:dyDescent="0.25">
      <c r="A8" s="55" t="s">
        <v>37</v>
      </c>
      <c r="B8" s="68">
        <v>47190.203215577319</v>
      </c>
      <c r="C8" s="68">
        <v>54673.043621978009</v>
      </c>
      <c r="D8" s="68" t="s">
        <v>47</v>
      </c>
      <c r="E8" s="68">
        <v>43602.145552560651</v>
      </c>
      <c r="F8" s="68">
        <v>44084.480303749406</v>
      </c>
      <c r="G8" s="68">
        <v>36176.266666666663</v>
      </c>
      <c r="H8" s="68" t="s">
        <v>47</v>
      </c>
      <c r="I8" s="68">
        <v>43528.146398309269</v>
      </c>
      <c r="J8" s="68" t="s">
        <v>47</v>
      </c>
      <c r="K8" s="68" t="s">
        <v>47</v>
      </c>
      <c r="L8" s="68">
        <v>44407.990856410121</v>
      </c>
      <c r="M8" s="68">
        <v>44546.58041306962</v>
      </c>
      <c r="N8" s="68" t="s">
        <v>47</v>
      </c>
      <c r="O8" s="68">
        <v>46178.603510943387</v>
      </c>
      <c r="P8" s="69">
        <v>44931.940059918277</v>
      </c>
      <c r="R8" s="68">
        <v>760</v>
      </c>
      <c r="S8" s="68">
        <v>585</v>
      </c>
      <c r="T8" s="68" t="s">
        <v>48</v>
      </c>
      <c r="U8" s="68">
        <v>522</v>
      </c>
      <c r="V8" s="68">
        <v>700</v>
      </c>
      <c r="W8" s="68">
        <v>552</v>
      </c>
      <c r="X8" s="68" t="s">
        <v>48</v>
      </c>
      <c r="Y8" s="68">
        <v>678</v>
      </c>
      <c r="Z8" s="68" t="s">
        <v>48</v>
      </c>
      <c r="AA8" s="68" t="s">
        <v>48</v>
      </c>
      <c r="AB8" s="68">
        <v>606</v>
      </c>
      <c r="AC8" s="68">
        <v>719</v>
      </c>
      <c r="AD8" s="68" t="s">
        <v>48</v>
      </c>
      <c r="AE8" s="68">
        <v>650</v>
      </c>
      <c r="AF8" s="69">
        <v>641.33333333333337</v>
      </c>
      <c r="AH8" s="68">
        <v>40425.287356321838</v>
      </c>
      <c r="AI8" s="68">
        <v>48121.351314285705</v>
      </c>
      <c r="AJ8" s="68" t="s">
        <v>47</v>
      </c>
      <c r="AK8" s="68">
        <v>39195.428571428572</v>
      </c>
      <c r="AL8" s="68">
        <v>39061.224489795917</v>
      </c>
      <c r="AM8" s="68">
        <v>31448</v>
      </c>
      <c r="AN8" s="68" t="s">
        <v>47</v>
      </c>
      <c r="AO8" s="68">
        <v>38914.785992217898</v>
      </c>
      <c r="AP8" s="68" t="s">
        <v>47</v>
      </c>
      <c r="AQ8" s="68" t="s">
        <v>47</v>
      </c>
      <c r="AR8" s="68">
        <v>37018.989992603616</v>
      </c>
      <c r="AS8" s="68">
        <v>38242.766151046402</v>
      </c>
      <c r="AT8" s="68" t="s">
        <v>47</v>
      </c>
      <c r="AU8" s="68">
        <v>40759.443339960235</v>
      </c>
      <c r="AV8" s="69">
        <v>39243.030800851127</v>
      </c>
      <c r="AX8" s="68">
        <v>6764.9158592554822</v>
      </c>
      <c r="AY8" s="68">
        <v>6551.6923076923076</v>
      </c>
      <c r="AZ8" s="68" t="s">
        <v>47</v>
      </c>
      <c r="BA8" s="68">
        <v>4406.7169811320755</v>
      </c>
      <c r="BB8" s="68">
        <v>5023.2558139534885</v>
      </c>
      <c r="BC8" s="68">
        <v>4728.2666666666664</v>
      </c>
      <c r="BD8" s="68" t="s">
        <v>47</v>
      </c>
      <c r="BE8" s="68">
        <v>4613.3604060913704</v>
      </c>
      <c r="BF8" s="68" t="s">
        <v>47</v>
      </c>
      <c r="BG8" s="68" t="s">
        <v>47</v>
      </c>
      <c r="BH8" s="68">
        <v>7389.0008638065083</v>
      </c>
      <c r="BI8" s="68">
        <v>6303.8142620232184</v>
      </c>
      <c r="BJ8" s="68" t="s">
        <v>47</v>
      </c>
      <c r="BK8" s="68">
        <v>5419.160170983153</v>
      </c>
      <c r="BL8" s="69">
        <v>5688.9092590671407</v>
      </c>
      <c r="BN8" s="70">
        <v>10.44</v>
      </c>
      <c r="BO8" s="99">
        <v>9.2805373873077617</v>
      </c>
      <c r="BP8" s="70" t="s">
        <v>48</v>
      </c>
      <c r="BQ8" s="99">
        <v>10.5</v>
      </c>
      <c r="BR8" s="70">
        <v>9.8000000000000007</v>
      </c>
      <c r="BS8" s="75">
        <v>12</v>
      </c>
      <c r="BT8" s="70" t="s">
        <v>48</v>
      </c>
      <c r="BU8" s="71">
        <v>10.28</v>
      </c>
      <c r="BV8" s="70" t="s">
        <v>48</v>
      </c>
      <c r="BW8" s="70" t="s">
        <v>48</v>
      </c>
      <c r="BX8" s="70">
        <v>11.2217</v>
      </c>
      <c r="BY8" s="70">
        <v>10.99</v>
      </c>
      <c r="BZ8" s="70" t="s">
        <v>48</v>
      </c>
      <c r="CA8" s="70">
        <v>10.06</v>
      </c>
      <c r="CB8" s="71">
        <v>10.50802637636753</v>
      </c>
      <c r="CD8" s="68">
        <v>35170</v>
      </c>
      <c r="CE8" s="68">
        <v>37216</v>
      </c>
      <c r="CF8" s="68" t="s">
        <v>48</v>
      </c>
      <c r="CG8" s="68">
        <v>34296</v>
      </c>
      <c r="CH8" s="68">
        <v>31900</v>
      </c>
      <c r="CI8" s="68">
        <v>31448</v>
      </c>
      <c r="CJ8" s="68" t="s">
        <v>48</v>
      </c>
      <c r="CK8" s="3">
        <v>33337</v>
      </c>
      <c r="CL8" s="68" t="s">
        <v>48</v>
      </c>
      <c r="CM8" s="68" t="s">
        <v>48</v>
      </c>
      <c r="CN8" s="68">
        <v>34618</v>
      </c>
      <c r="CO8" s="68">
        <v>35024</v>
      </c>
      <c r="CP8" s="68" t="s">
        <v>48</v>
      </c>
      <c r="CQ8" s="68">
        <v>34170</v>
      </c>
      <c r="CR8" s="69">
        <v>34131</v>
      </c>
      <c r="CT8" s="70">
        <v>39.22</v>
      </c>
      <c r="CU8" s="99">
        <v>39</v>
      </c>
      <c r="CV8" s="70" t="s">
        <v>48</v>
      </c>
      <c r="CW8" s="99">
        <v>53</v>
      </c>
      <c r="CX8" s="70">
        <v>43</v>
      </c>
      <c r="CY8" s="75">
        <v>45</v>
      </c>
      <c r="CZ8" s="70" t="s">
        <v>48</v>
      </c>
      <c r="DA8" s="71">
        <v>49.25</v>
      </c>
      <c r="DB8" s="71" t="s">
        <v>48</v>
      </c>
      <c r="DC8" s="70" t="s">
        <v>48</v>
      </c>
      <c r="DD8" s="70">
        <v>34.729999999999997</v>
      </c>
      <c r="DE8" s="70">
        <v>36.179999999999993</v>
      </c>
      <c r="DF8" s="70" t="s">
        <v>48</v>
      </c>
      <c r="DG8" s="70">
        <v>39.770000000000003</v>
      </c>
      <c r="DH8" s="71">
        <v>42.12777777777778</v>
      </c>
      <c r="DJ8" s="68">
        <v>22110</v>
      </c>
      <c r="DK8" s="68">
        <v>21293</v>
      </c>
      <c r="DL8" s="68" t="s">
        <v>48</v>
      </c>
      <c r="DM8" s="68">
        <v>19463</v>
      </c>
      <c r="DN8" s="68">
        <v>18000</v>
      </c>
      <c r="DO8" s="68">
        <v>17731</v>
      </c>
      <c r="DP8" s="68" t="s">
        <v>48</v>
      </c>
      <c r="DQ8" s="3">
        <v>18934</v>
      </c>
      <c r="DR8" s="68" t="s">
        <v>48</v>
      </c>
      <c r="DS8" s="68" t="s">
        <v>48</v>
      </c>
      <c r="DT8" s="68">
        <v>21385</v>
      </c>
      <c r="DU8" s="68">
        <v>19006</v>
      </c>
      <c r="DV8" s="68" t="s">
        <v>48</v>
      </c>
      <c r="DW8" s="68">
        <v>17960</v>
      </c>
      <c r="DX8" s="69">
        <v>19542.444444444445</v>
      </c>
    </row>
    <row r="9" spans="1:128" x14ac:dyDescent="0.25">
      <c r="A9" s="55" t="s">
        <v>35</v>
      </c>
      <c r="B9" s="68">
        <v>59753.529553679138</v>
      </c>
      <c r="C9" s="68">
        <v>54673.043621978009</v>
      </c>
      <c r="D9" s="68">
        <v>56542.0393427448</v>
      </c>
      <c r="E9" s="68">
        <v>43602.145552560651</v>
      </c>
      <c r="F9" s="68">
        <v>55541.336061269722</v>
      </c>
      <c r="G9" s="68">
        <v>36176.266666666663</v>
      </c>
      <c r="H9" s="68" t="s">
        <v>47</v>
      </c>
      <c r="I9" s="68">
        <v>43528.146398309269</v>
      </c>
      <c r="J9" s="68" t="s">
        <v>47</v>
      </c>
      <c r="K9" s="68" t="s">
        <v>47</v>
      </c>
      <c r="L9" s="68">
        <v>52960.821227993438</v>
      </c>
      <c r="M9" s="68">
        <v>53390.144562657355</v>
      </c>
      <c r="N9" s="68" t="s">
        <v>47</v>
      </c>
      <c r="O9" s="68">
        <v>52550.194653741775</v>
      </c>
      <c r="P9" s="69">
        <v>50871.766764160086</v>
      </c>
      <c r="R9" s="68">
        <v>760</v>
      </c>
      <c r="S9" s="68">
        <v>1081</v>
      </c>
      <c r="T9" s="68">
        <v>700</v>
      </c>
      <c r="U9" s="68">
        <v>522</v>
      </c>
      <c r="V9" s="68">
        <v>700</v>
      </c>
      <c r="W9" s="68">
        <v>552</v>
      </c>
      <c r="X9" s="68" t="s">
        <v>48</v>
      </c>
      <c r="Y9" s="68">
        <v>678</v>
      </c>
      <c r="Z9" s="68" t="s">
        <v>48</v>
      </c>
      <c r="AA9" s="68" t="s">
        <v>48</v>
      </c>
      <c r="AB9" s="68">
        <v>606</v>
      </c>
      <c r="AC9" s="68">
        <v>719</v>
      </c>
      <c r="AD9" s="68" t="s">
        <v>48</v>
      </c>
      <c r="AE9" s="68">
        <v>650</v>
      </c>
      <c r="AF9" s="69">
        <v>696.8</v>
      </c>
      <c r="AH9" s="68">
        <v>50909.529553679138</v>
      </c>
      <c r="AI9" s="68">
        <v>48121.351314285705</v>
      </c>
      <c r="AJ9" s="68">
        <v>47444.076166792693</v>
      </c>
      <c r="AK9" s="68">
        <v>39195.428571428572</v>
      </c>
      <c r="AL9" s="68">
        <v>50501.319261213721</v>
      </c>
      <c r="AM9" s="68">
        <v>31448</v>
      </c>
      <c r="AN9" s="68" t="s">
        <v>47</v>
      </c>
      <c r="AO9" s="68">
        <v>38914.785992217898</v>
      </c>
      <c r="AP9" s="68" t="s">
        <v>47</v>
      </c>
      <c r="AQ9" s="68" t="s">
        <v>47</v>
      </c>
      <c r="AR9" s="68">
        <v>42281.670166819902</v>
      </c>
      <c r="AS9" s="68">
        <v>46907.142857142855</v>
      </c>
      <c r="AT9" s="68" t="s">
        <v>47</v>
      </c>
      <c r="AU9" s="68">
        <v>47131.034482758623</v>
      </c>
      <c r="AV9" s="69">
        <v>44285.433836633907</v>
      </c>
      <c r="AX9" s="68">
        <v>8844</v>
      </c>
      <c r="AY9" s="68">
        <v>6551.6923076923076</v>
      </c>
      <c r="AZ9" s="68">
        <v>9097.9631759521089</v>
      </c>
      <c r="BA9" s="68">
        <v>4406.7169811320755</v>
      </c>
      <c r="BB9" s="68">
        <v>5040.0168000560006</v>
      </c>
      <c r="BC9" s="68">
        <v>4728.2666666666664</v>
      </c>
      <c r="BD9" s="68" t="s">
        <v>47</v>
      </c>
      <c r="BE9" s="68">
        <v>4613.3604060913704</v>
      </c>
      <c r="BF9" s="68" t="s">
        <v>47</v>
      </c>
      <c r="BG9" s="68" t="s">
        <v>47</v>
      </c>
      <c r="BH9" s="68">
        <v>10679.151061173532</v>
      </c>
      <c r="BI9" s="68">
        <v>6483.0017055144972</v>
      </c>
      <c r="BJ9" s="68" t="s">
        <v>47</v>
      </c>
      <c r="BK9" s="68">
        <v>5419.160170983153</v>
      </c>
      <c r="BL9" s="69">
        <v>6586.3329275261731</v>
      </c>
      <c r="BN9" s="70">
        <v>8.2899999999999991</v>
      </c>
      <c r="BO9" s="99">
        <v>9.2805373873077617</v>
      </c>
      <c r="BP9" s="70">
        <v>8.537883603760001</v>
      </c>
      <c r="BQ9" s="99">
        <v>10.5</v>
      </c>
      <c r="BR9" s="70">
        <v>7.58</v>
      </c>
      <c r="BS9" s="75">
        <v>12</v>
      </c>
      <c r="BT9" s="70" t="s">
        <v>48</v>
      </c>
      <c r="BU9" s="71">
        <v>10.28</v>
      </c>
      <c r="BV9" s="70" t="s">
        <v>48</v>
      </c>
      <c r="BW9" s="70" t="s">
        <v>48</v>
      </c>
      <c r="BX9" s="70">
        <v>9.8249666666666666</v>
      </c>
      <c r="BY9" s="70">
        <v>8.9600000000000009</v>
      </c>
      <c r="BZ9" s="70" t="s">
        <v>48</v>
      </c>
      <c r="CA9" s="70">
        <v>8.6999999999999993</v>
      </c>
      <c r="CB9" s="71">
        <v>9.3953387657734435</v>
      </c>
      <c r="CD9" s="68">
        <v>35170</v>
      </c>
      <c r="CE9" s="68">
        <v>37216</v>
      </c>
      <c r="CF9" s="68">
        <v>33756</v>
      </c>
      <c r="CG9" s="68">
        <v>34296</v>
      </c>
      <c r="CH9" s="68">
        <v>31900</v>
      </c>
      <c r="CI9" s="68">
        <v>31448</v>
      </c>
      <c r="CJ9" s="68" t="s">
        <v>48</v>
      </c>
      <c r="CK9" s="3">
        <v>33337</v>
      </c>
      <c r="CL9" s="68" t="s">
        <v>48</v>
      </c>
      <c r="CM9" s="68" t="s">
        <v>48</v>
      </c>
      <c r="CN9" s="68">
        <v>34618</v>
      </c>
      <c r="CO9" s="68">
        <v>35024</v>
      </c>
      <c r="CP9" s="68" t="s">
        <v>48</v>
      </c>
      <c r="CQ9" s="68">
        <v>34170</v>
      </c>
      <c r="CR9" s="69">
        <v>34093.5</v>
      </c>
      <c r="CT9" s="70">
        <v>30</v>
      </c>
      <c r="CU9" s="99">
        <v>39</v>
      </c>
      <c r="CV9" s="70">
        <v>24.701792659924806</v>
      </c>
      <c r="CW9" s="99">
        <v>53</v>
      </c>
      <c r="CX9" s="70">
        <v>42.856999999999999</v>
      </c>
      <c r="CY9" s="75">
        <v>45</v>
      </c>
      <c r="CZ9" s="70" t="s">
        <v>48</v>
      </c>
      <c r="DA9" s="71">
        <v>49.25</v>
      </c>
      <c r="DB9" s="71" t="s">
        <v>48</v>
      </c>
      <c r="DC9" s="70" t="s">
        <v>48</v>
      </c>
      <c r="DD9" s="70">
        <v>24.03</v>
      </c>
      <c r="DE9" s="70">
        <v>35.18</v>
      </c>
      <c r="DF9" s="70" t="s">
        <v>48</v>
      </c>
      <c r="DG9" s="70">
        <v>39.770000000000003</v>
      </c>
      <c r="DH9" s="71">
        <v>38.278879265992479</v>
      </c>
      <c r="DJ9" s="68">
        <v>22110</v>
      </c>
      <c r="DK9" s="68">
        <v>21293</v>
      </c>
      <c r="DL9" s="68">
        <v>18728</v>
      </c>
      <c r="DM9" s="68">
        <v>19463</v>
      </c>
      <c r="DN9" s="68">
        <v>18000</v>
      </c>
      <c r="DO9" s="68">
        <v>17731</v>
      </c>
      <c r="DP9" s="68" t="s">
        <v>48</v>
      </c>
      <c r="DQ9" s="3">
        <v>18934</v>
      </c>
      <c r="DR9" s="68" t="s">
        <v>48</v>
      </c>
      <c r="DS9" s="68" t="s">
        <v>48</v>
      </c>
      <c r="DT9" s="68">
        <v>21385</v>
      </c>
      <c r="DU9" s="68">
        <v>19006</v>
      </c>
      <c r="DV9" s="68" t="s">
        <v>48</v>
      </c>
      <c r="DW9" s="68">
        <v>17960</v>
      </c>
      <c r="DX9" s="69">
        <v>19461</v>
      </c>
    </row>
    <row r="10" spans="1:128" x14ac:dyDescent="0.25">
      <c r="A10" s="55" t="s">
        <v>34</v>
      </c>
      <c r="B10" s="68">
        <v>38775.804195804201</v>
      </c>
      <c r="C10" s="68">
        <v>39319.872471655326</v>
      </c>
      <c r="D10" s="68">
        <v>37282.056604840371</v>
      </c>
      <c r="E10" s="68">
        <v>31482.506454816288</v>
      </c>
      <c r="F10" s="68">
        <v>37939.454131491912</v>
      </c>
      <c r="G10" s="68" t="s">
        <v>47</v>
      </c>
      <c r="H10" s="68" t="s">
        <v>47</v>
      </c>
      <c r="I10" s="68" t="s">
        <v>47</v>
      </c>
      <c r="J10" s="68">
        <v>30522.53088880032</v>
      </c>
      <c r="K10" s="68" t="s">
        <v>47</v>
      </c>
      <c r="L10" s="68">
        <v>38733.059001551672</v>
      </c>
      <c r="M10" s="68" t="s">
        <v>47</v>
      </c>
      <c r="N10" s="68" t="s">
        <v>47</v>
      </c>
      <c r="O10" s="68">
        <v>35370.949798448455</v>
      </c>
      <c r="P10" s="69">
        <v>36178.279193426068</v>
      </c>
      <c r="R10" s="68">
        <v>760</v>
      </c>
      <c r="S10" s="68">
        <v>585</v>
      </c>
      <c r="T10" s="68">
        <v>700</v>
      </c>
      <c r="U10" s="68">
        <v>522</v>
      </c>
      <c r="V10" s="68">
        <v>700</v>
      </c>
      <c r="W10" s="68" t="s">
        <v>48</v>
      </c>
      <c r="X10" s="68" t="s">
        <v>48</v>
      </c>
      <c r="Y10" s="68" t="s">
        <v>48</v>
      </c>
      <c r="Z10" s="68">
        <v>481</v>
      </c>
      <c r="AA10" s="68"/>
      <c r="AB10" s="68">
        <v>606</v>
      </c>
      <c r="AC10" s="68"/>
      <c r="AD10" s="68" t="s">
        <v>48</v>
      </c>
      <c r="AE10" s="68">
        <v>650</v>
      </c>
      <c r="AF10" s="69">
        <v>625.5</v>
      </c>
      <c r="AH10" s="68">
        <v>31972.727272727276</v>
      </c>
      <c r="AI10" s="68">
        <v>34588.094693877552</v>
      </c>
      <c r="AJ10" s="68">
        <v>33202.622950819677</v>
      </c>
      <c r="AK10" s="68">
        <v>27075.789473684214</v>
      </c>
      <c r="AL10" s="68">
        <v>33056.994818652849</v>
      </c>
      <c r="AM10" s="68" t="s">
        <v>47</v>
      </c>
      <c r="AN10" s="68" t="s">
        <v>47</v>
      </c>
      <c r="AO10" s="68" t="s">
        <v>47</v>
      </c>
      <c r="AP10" s="68">
        <v>25821.76165803109</v>
      </c>
      <c r="AQ10" s="68" t="s">
        <v>47</v>
      </c>
      <c r="AR10" s="68">
        <v>33134.891462284657</v>
      </c>
      <c r="AS10" s="68" t="s">
        <v>47</v>
      </c>
      <c r="AT10" s="68" t="s">
        <v>47</v>
      </c>
      <c r="AU10" s="68">
        <v>29951.789627465303</v>
      </c>
      <c r="AV10" s="69">
        <v>31100.583994692824</v>
      </c>
      <c r="AX10" s="68">
        <v>6803.0769230769229</v>
      </c>
      <c r="AY10" s="68">
        <v>4731.7777777777774</v>
      </c>
      <c r="AZ10" s="68">
        <v>4079.4336540206932</v>
      </c>
      <c r="BA10" s="68">
        <v>4406.7169811320755</v>
      </c>
      <c r="BB10" s="68">
        <v>4882.4593128390597</v>
      </c>
      <c r="BC10" s="68" t="s">
        <v>47</v>
      </c>
      <c r="BD10" s="68" t="s">
        <v>47</v>
      </c>
      <c r="BE10" s="68" t="s">
        <v>47</v>
      </c>
      <c r="BF10" s="68">
        <v>4700.7692307692305</v>
      </c>
      <c r="BG10" s="68" t="s">
        <v>47</v>
      </c>
      <c r="BH10" s="68">
        <v>5598.1675392670149</v>
      </c>
      <c r="BI10" s="68" t="s">
        <v>47</v>
      </c>
      <c r="BJ10" s="68" t="s">
        <v>47</v>
      </c>
      <c r="BK10" s="68">
        <v>5419.160170983153</v>
      </c>
      <c r="BL10" s="69">
        <v>5077.6951987332404</v>
      </c>
      <c r="BN10" s="70">
        <v>13.2</v>
      </c>
      <c r="BO10" s="99">
        <v>12.911725955204217</v>
      </c>
      <c r="BP10" s="70">
        <v>12.2</v>
      </c>
      <c r="BQ10" s="99">
        <v>15.2</v>
      </c>
      <c r="BR10" s="70">
        <v>11.58</v>
      </c>
      <c r="BS10" s="75" t="s">
        <v>48</v>
      </c>
      <c r="BT10" s="70" t="s">
        <v>48</v>
      </c>
      <c r="BU10" s="71" t="s">
        <v>48</v>
      </c>
      <c r="BV10" s="70">
        <v>15.44</v>
      </c>
      <c r="BW10" s="70"/>
      <c r="BX10" s="70">
        <v>12.537116666666666</v>
      </c>
      <c r="BY10" s="70"/>
      <c r="BZ10" s="70" t="s">
        <v>48</v>
      </c>
      <c r="CA10" s="70">
        <v>13.69</v>
      </c>
      <c r="CB10" s="71">
        <v>13.344855327733859</v>
      </c>
      <c r="CD10" s="68">
        <v>35170</v>
      </c>
      <c r="CE10" s="68">
        <v>37216</v>
      </c>
      <c r="CF10" s="68">
        <v>33756</v>
      </c>
      <c r="CG10" s="68">
        <v>34296</v>
      </c>
      <c r="CH10" s="68">
        <v>31900</v>
      </c>
      <c r="CI10" s="68" t="s">
        <v>48</v>
      </c>
      <c r="CJ10" s="68" t="s">
        <v>48</v>
      </c>
      <c r="CK10" s="68" t="s">
        <v>48</v>
      </c>
      <c r="CL10" s="68">
        <v>33224</v>
      </c>
      <c r="CM10" s="68"/>
      <c r="CN10" s="68">
        <v>34618</v>
      </c>
      <c r="CO10" s="68"/>
      <c r="CP10" s="68" t="s">
        <v>48</v>
      </c>
      <c r="CQ10" s="68">
        <v>34170</v>
      </c>
      <c r="CR10" s="69">
        <v>34293.75</v>
      </c>
      <c r="CT10" s="70">
        <v>39</v>
      </c>
      <c r="CU10" s="99">
        <v>54</v>
      </c>
      <c r="CV10" s="70">
        <v>55.09</v>
      </c>
      <c r="CW10" s="99">
        <v>53</v>
      </c>
      <c r="CX10" s="70">
        <v>44.24</v>
      </c>
      <c r="CY10" s="75" t="s">
        <v>48</v>
      </c>
      <c r="CZ10" s="70" t="s">
        <v>48</v>
      </c>
      <c r="DA10" s="71" t="s">
        <v>48</v>
      </c>
      <c r="DB10" s="71">
        <v>52</v>
      </c>
      <c r="DC10" s="70"/>
      <c r="DD10" s="70">
        <v>45.84</v>
      </c>
      <c r="DE10" s="70" t="s">
        <v>48</v>
      </c>
      <c r="DF10" s="70" t="s">
        <v>48</v>
      </c>
      <c r="DG10" s="70">
        <v>39.770000000000003</v>
      </c>
      <c r="DH10" s="71">
        <v>47.867500000000007</v>
      </c>
      <c r="DJ10" s="68">
        <v>22110</v>
      </c>
      <c r="DK10" s="68">
        <v>21293</v>
      </c>
      <c r="DL10" s="68">
        <v>18728</v>
      </c>
      <c r="DM10" s="68">
        <v>19463</v>
      </c>
      <c r="DN10" s="68">
        <v>18000</v>
      </c>
      <c r="DO10" s="68" t="s">
        <v>48</v>
      </c>
      <c r="DP10" s="68" t="s">
        <v>48</v>
      </c>
      <c r="DQ10" s="68" t="s">
        <v>48</v>
      </c>
      <c r="DR10" s="68">
        <v>20370</v>
      </c>
      <c r="DS10" s="68"/>
      <c r="DT10" s="68">
        <v>21385</v>
      </c>
      <c r="DU10" s="68" t="s">
        <v>48</v>
      </c>
      <c r="DV10" s="68" t="s">
        <v>48</v>
      </c>
      <c r="DW10" s="68">
        <v>17960</v>
      </c>
      <c r="DX10" s="69">
        <v>19913.625</v>
      </c>
    </row>
    <row r="11" spans="1:128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5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5"/>
      <c r="BN11" s="66"/>
      <c r="BO11" s="66"/>
      <c r="BP11" s="66"/>
      <c r="BQ11" s="66"/>
      <c r="BR11" s="66"/>
      <c r="BS11" s="67"/>
      <c r="BT11" s="66"/>
      <c r="BU11" s="66"/>
      <c r="BV11" s="66"/>
      <c r="BW11" s="66"/>
      <c r="BX11" s="66"/>
      <c r="BY11" s="66"/>
      <c r="BZ11" s="66"/>
      <c r="CA11" s="66"/>
      <c r="CB11" s="67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5"/>
      <c r="CO11" s="64"/>
      <c r="CP11" s="64"/>
      <c r="CQ11" s="64"/>
      <c r="CR11" s="65"/>
      <c r="CT11" s="66"/>
      <c r="CU11" s="66"/>
      <c r="CV11" s="66"/>
      <c r="CW11" s="66"/>
      <c r="CX11" s="66"/>
      <c r="CY11" s="67"/>
      <c r="CZ11" s="66"/>
      <c r="DA11" s="66"/>
      <c r="DB11" s="66"/>
      <c r="DC11" s="66"/>
      <c r="DD11" s="66"/>
      <c r="DE11" s="66"/>
      <c r="DF11" s="66"/>
      <c r="DG11" s="66"/>
      <c r="DH11" s="67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5"/>
      <c r="DU11" s="64"/>
      <c r="DV11" s="64"/>
      <c r="DW11" s="64"/>
      <c r="DX11" s="65"/>
    </row>
    <row r="12" spans="1:128" x14ac:dyDescent="0.2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5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  <c r="BN12" s="66"/>
      <c r="BO12" s="66"/>
      <c r="BP12" s="66"/>
      <c r="BQ12" s="66"/>
      <c r="BR12" s="66"/>
      <c r="BS12" s="67"/>
      <c r="BT12" s="66"/>
      <c r="BU12" s="66"/>
      <c r="BV12" s="66"/>
      <c r="BW12" s="66"/>
      <c r="BX12" s="66"/>
      <c r="BY12" s="66"/>
      <c r="BZ12" s="66"/>
      <c r="CA12" s="66"/>
      <c r="CB12" s="67"/>
      <c r="CD12" s="64">
        <f>CD6</f>
        <v>35170</v>
      </c>
      <c r="CE12" s="64">
        <f t="shared" ref="CE12:CP12" si="0">CE6</f>
        <v>37216</v>
      </c>
      <c r="CF12" s="64">
        <f t="shared" si="0"/>
        <v>33756</v>
      </c>
      <c r="CG12" s="64">
        <f t="shared" si="0"/>
        <v>34296</v>
      </c>
      <c r="CH12" s="64">
        <f t="shared" si="0"/>
        <v>31900</v>
      </c>
      <c r="CI12" s="64">
        <f t="shared" si="0"/>
        <v>31448</v>
      </c>
      <c r="CJ12" s="64">
        <f t="shared" si="0"/>
        <v>33520</v>
      </c>
      <c r="CK12" s="64">
        <f t="shared" si="0"/>
        <v>33337</v>
      </c>
      <c r="CL12" s="64">
        <f>CL10</f>
        <v>33224</v>
      </c>
      <c r="CM12" s="64">
        <f t="shared" si="0"/>
        <v>33839</v>
      </c>
      <c r="CN12" s="64">
        <f t="shared" si="0"/>
        <v>34618</v>
      </c>
      <c r="CO12" s="64">
        <f t="shared" si="0"/>
        <v>35024</v>
      </c>
      <c r="CP12" s="64">
        <f t="shared" si="0"/>
        <v>32273</v>
      </c>
      <c r="CQ12" s="64">
        <f>CQ6</f>
        <v>34170</v>
      </c>
      <c r="CR12" s="65"/>
      <c r="CT12" s="66"/>
      <c r="CU12" s="66"/>
      <c r="CV12" s="66"/>
      <c r="CW12" s="66"/>
      <c r="CX12" s="66"/>
      <c r="CY12" s="67"/>
      <c r="CZ12" s="66"/>
      <c r="DA12" s="66"/>
      <c r="DB12" s="66"/>
      <c r="DC12" s="66"/>
      <c r="DD12" s="66"/>
      <c r="DE12" s="66"/>
      <c r="DF12" s="66"/>
      <c r="DG12" s="66"/>
      <c r="DH12" s="67"/>
      <c r="DJ12" s="64">
        <f>DJ6</f>
        <v>22110</v>
      </c>
      <c r="DK12" s="64">
        <f t="shared" ref="DK12:DW12" si="1">DK6</f>
        <v>21293</v>
      </c>
      <c r="DL12" s="64">
        <f t="shared" si="1"/>
        <v>18728</v>
      </c>
      <c r="DM12" s="64">
        <f t="shared" si="1"/>
        <v>19463</v>
      </c>
      <c r="DN12" s="64">
        <f t="shared" si="1"/>
        <v>18000</v>
      </c>
      <c r="DO12" s="64">
        <f t="shared" si="1"/>
        <v>17731</v>
      </c>
      <c r="DP12" s="64">
        <f t="shared" si="1"/>
        <v>18610</v>
      </c>
      <c r="DQ12" s="64">
        <f t="shared" si="1"/>
        <v>18934</v>
      </c>
      <c r="DR12" s="64">
        <f>DR10</f>
        <v>20370</v>
      </c>
      <c r="DS12" s="64">
        <f t="shared" si="1"/>
        <v>19044</v>
      </c>
      <c r="DT12" s="64">
        <f t="shared" si="1"/>
        <v>21385</v>
      </c>
      <c r="DU12" s="64">
        <f t="shared" si="1"/>
        <v>19006</v>
      </c>
      <c r="DV12" s="64">
        <f t="shared" si="1"/>
        <v>18861</v>
      </c>
      <c r="DW12" s="64">
        <f t="shared" si="1"/>
        <v>17960</v>
      </c>
      <c r="DX12" s="65"/>
    </row>
    <row r="13" spans="1:128" x14ac:dyDescent="0.25">
      <c r="A13" s="73"/>
      <c r="CD13" s="56">
        <f>AVERAGE(CD6:CK6,CL10,CM6:CQ6)</f>
        <v>33842.214285714283</v>
      </c>
      <c r="CE13" s="56">
        <f>$CD$13</f>
        <v>33842.214285714283</v>
      </c>
      <c r="CF13" s="56">
        <f t="shared" ref="CF13:CQ13" si="2">$CD$13</f>
        <v>33842.214285714283</v>
      </c>
      <c r="CG13" s="56">
        <f t="shared" si="2"/>
        <v>33842.214285714283</v>
      </c>
      <c r="CH13" s="56">
        <f t="shared" si="2"/>
        <v>33842.214285714283</v>
      </c>
      <c r="CI13" s="56">
        <f t="shared" si="2"/>
        <v>33842.214285714283</v>
      </c>
      <c r="CJ13" s="56">
        <f t="shared" si="2"/>
        <v>33842.214285714283</v>
      </c>
      <c r="CK13" s="56">
        <f t="shared" si="2"/>
        <v>33842.214285714283</v>
      </c>
      <c r="CL13" s="56">
        <f t="shared" si="2"/>
        <v>33842.214285714283</v>
      </c>
      <c r="CM13" s="56">
        <f t="shared" si="2"/>
        <v>33842.214285714283</v>
      </c>
      <c r="CN13" s="56">
        <f t="shared" si="2"/>
        <v>33842.214285714283</v>
      </c>
      <c r="CO13" s="56">
        <f t="shared" si="2"/>
        <v>33842.214285714283</v>
      </c>
      <c r="CP13" s="56">
        <f t="shared" si="2"/>
        <v>33842.214285714283</v>
      </c>
      <c r="CQ13" s="56">
        <f t="shared" si="2"/>
        <v>33842.214285714283</v>
      </c>
      <c r="DJ13" s="56">
        <f>AVERAGE(DJ6:DQ6,DR10,DS6:DW6)</f>
        <v>19392.5</v>
      </c>
      <c r="DK13" s="56">
        <f>$DJ$13</f>
        <v>19392.5</v>
      </c>
      <c r="DL13" s="56">
        <f t="shared" ref="DL13:DW13" si="3">$DJ$13</f>
        <v>19392.5</v>
      </c>
      <c r="DM13" s="56">
        <f t="shared" si="3"/>
        <v>19392.5</v>
      </c>
      <c r="DN13" s="56">
        <f t="shared" si="3"/>
        <v>19392.5</v>
      </c>
      <c r="DO13" s="56">
        <f t="shared" si="3"/>
        <v>19392.5</v>
      </c>
      <c r="DP13" s="56">
        <f t="shared" si="3"/>
        <v>19392.5</v>
      </c>
      <c r="DQ13" s="56">
        <f t="shared" si="3"/>
        <v>19392.5</v>
      </c>
      <c r="DR13" s="56">
        <f t="shared" si="3"/>
        <v>19392.5</v>
      </c>
      <c r="DS13" s="56">
        <f t="shared" si="3"/>
        <v>19392.5</v>
      </c>
      <c r="DT13" s="56">
        <f t="shared" si="3"/>
        <v>19392.5</v>
      </c>
      <c r="DU13" s="56">
        <f t="shared" si="3"/>
        <v>19392.5</v>
      </c>
      <c r="DV13" s="56">
        <f t="shared" si="3"/>
        <v>19392.5</v>
      </c>
      <c r="DW13" s="56">
        <f t="shared" si="3"/>
        <v>19392.5</v>
      </c>
    </row>
    <row r="14" spans="1:128" x14ac:dyDescent="0.25">
      <c r="A14" s="73"/>
    </row>
    <row r="15" spans="1:128" x14ac:dyDescent="0.25">
      <c r="A15" s="73"/>
    </row>
    <row r="16" spans="1:128" x14ac:dyDescent="0.25">
      <c r="A16" s="73"/>
    </row>
    <row r="17" spans="1:1" x14ac:dyDescent="0.25">
      <c r="A17" s="73"/>
    </row>
  </sheetData>
  <mergeCells count="24">
    <mergeCell ref="DJ2:DX2"/>
    <mergeCell ref="AH4:AU4"/>
    <mergeCell ref="BM2:CB2"/>
    <mergeCell ref="CD4:CQ4"/>
    <mergeCell ref="AX4:BK4"/>
    <mergeCell ref="BN4:CA4"/>
    <mergeCell ref="CT4:DG4"/>
    <mergeCell ref="DJ4:DW4"/>
    <mergeCell ref="CT1:DH1"/>
    <mergeCell ref="DJ1:DX1"/>
    <mergeCell ref="B4:O4"/>
    <mergeCell ref="R4:AE4"/>
    <mergeCell ref="A4:A5"/>
    <mergeCell ref="B1:P1"/>
    <mergeCell ref="R1:AF1"/>
    <mergeCell ref="B2:P2"/>
    <mergeCell ref="R2:AF2"/>
    <mergeCell ref="AH1:AV1"/>
    <mergeCell ref="AX1:BL1"/>
    <mergeCell ref="BN1:CB1"/>
    <mergeCell ref="CD1:CR1"/>
    <mergeCell ref="AH2:AV2"/>
    <mergeCell ref="AX2:BL2"/>
    <mergeCell ref="CD2:CR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Graf č. 1</vt:lpstr>
      <vt:lpstr>Graf č. 2</vt:lpstr>
      <vt:lpstr>Graf č. 3</vt:lpstr>
      <vt:lpstr>Graf č. 4</vt:lpstr>
      <vt:lpstr>Graf č. 5</vt:lpstr>
      <vt:lpstr>Tabulka č. 1</vt:lpstr>
      <vt:lpstr>Tabulka č. 2</vt:lpstr>
      <vt:lpstr>KN 2018</vt:lpstr>
      <vt:lpstr>KN 2017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2015-02-26T10:42:00Z</cp:lastPrinted>
  <dcterms:created xsi:type="dcterms:W3CDTF">2013-04-19T07:05:39Z</dcterms:created>
  <dcterms:modified xsi:type="dcterms:W3CDTF">2018-06-08T06:43:30Z</dcterms:modified>
</cp:coreProperties>
</file>