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Ubyt stip_2008 VVŠ po fakultách" sheetId="1" r:id="rId1"/>
    <sheet name="Ubyt.stip_2008 VVŠ souhrn" sheetId="2" r:id="rId2"/>
  </sheets>
  <definedNames>
    <definedName name="_xlnm._FilterDatabase" localSheetId="0" hidden="1">'Ubyt stip_2008 VVŠ po fakultách'!$A$8:$D$207</definedName>
  </definedNames>
  <calcPr fullCalcOnLoad="1"/>
</workbook>
</file>

<file path=xl/sharedStrings.xml><?xml version="1.0" encoding="utf-8"?>
<sst xmlns="http://schemas.openxmlformats.org/spreadsheetml/2006/main" count="213" uniqueCount="133">
  <si>
    <t>Kód fakulty</t>
  </si>
  <si>
    <t>Název fakulty</t>
  </si>
  <si>
    <t>Počet studentů</t>
  </si>
  <si>
    <t>1. lékařská fakulta</t>
  </si>
  <si>
    <t>3. lékařská fakulta</t>
  </si>
  <si>
    <t>2. lékařská fakulta</t>
  </si>
  <si>
    <t>Lékařská fakulta v Plzni</t>
  </si>
  <si>
    <t>Lékařská fakulta v Hradci Králové</t>
  </si>
  <si>
    <t>Farmaceutická fakulta v Hradci Králové</t>
  </si>
  <si>
    <t>Filozofická fakulta</t>
  </si>
  <si>
    <t>Právnická fakulta</t>
  </si>
  <si>
    <t>Fakulta sociálních věd</t>
  </si>
  <si>
    <t>Fakulta humanitních studií</t>
  </si>
  <si>
    <t>Katolická teologická fakulta</t>
  </si>
  <si>
    <t>Evangelická teologická fakulta</t>
  </si>
  <si>
    <t>Husitská teologická fakulta</t>
  </si>
  <si>
    <t>Přírodovědecká fakulta</t>
  </si>
  <si>
    <t>Matematicko-fyzikální fakulta</t>
  </si>
  <si>
    <t>Pedagogická fakulta</t>
  </si>
  <si>
    <t>Fakulta tělesné výchovy a sportu</t>
  </si>
  <si>
    <t>Zdravotně sociální fakulta</t>
  </si>
  <si>
    <t>Zemědělská fakulta</t>
  </si>
  <si>
    <t>Teologická fakulta</t>
  </si>
  <si>
    <t>Biologická fakulta</t>
  </si>
  <si>
    <t>Ekonomická fakulta</t>
  </si>
  <si>
    <t>Celoškolská pracoviště (studium mimo fakulty)</t>
  </si>
  <si>
    <t>Fakulta výrobních technologií a managementu</t>
  </si>
  <si>
    <t>Fakulta sociálně ekonomická</t>
  </si>
  <si>
    <t>Fakulta životního prostředí</t>
  </si>
  <si>
    <t>Fakulta užitého umění a designu</t>
  </si>
  <si>
    <t>Lékařská fakulta</t>
  </si>
  <si>
    <t>Fakulta sociálních studií</t>
  </si>
  <si>
    <t>Fakulta informatiky</t>
  </si>
  <si>
    <t>Fakulta sportovních studií</t>
  </si>
  <si>
    <t>Fakulta ekonomicko-správní</t>
  </si>
  <si>
    <t>Cyrilometodějská teologická fakulta</t>
  </si>
  <si>
    <t>Fakulta tělesné kultury</t>
  </si>
  <si>
    <t>Fakulta veterinárního lékařství</t>
  </si>
  <si>
    <t>Fakulta veterinární hygieny a ekologie</t>
  </si>
  <si>
    <t>Farmaceutická fakulta</t>
  </si>
  <si>
    <t>Fakulta filozofická</t>
  </si>
  <si>
    <t>Fakulta přírodovědecká</t>
  </si>
  <si>
    <t>Fakulta pedagogická</t>
  </si>
  <si>
    <t>Fakulta umění</t>
  </si>
  <si>
    <t>Fakulta informatiky a managementu</t>
  </si>
  <si>
    <t>Filozoficko-přírodovědecká fakulta</t>
  </si>
  <si>
    <t>Obchodně podnikatelská fakulta</t>
  </si>
  <si>
    <t>Fakulta stavební</t>
  </si>
  <si>
    <t>Fakulta strojního inženýrství</t>
  </si>
  <si>
    <t>Fakulta elektrotechnická</t>
  </si>
  <si>
    <t>Fakulta dopravní</t>
  </si>
  <si>
    <t>Fakulta jaderná a fyzikálně inženýrská</t>
  </si>
  <si>
    <t>Fakulta architektury</t>
  </si>
  <si>
    <t>Fakulta biomedicínského inženýrství</t>
  </si>
  <si>
    <t>Fakulta chemické technologie</t>
  </si>
  <si>
    <t>Fakulta technologie ochrany prostředí</t>
  </si>
  <si>
    <t>Fakulta potravinářské a biochemické technologie</t>
  </si>
  <si>
    <t>Fakulta chemicko-inženýrská</t>
  </si>
  <si>
    <t>Fakulta strojní</t>
  </si>
  <si>
    <t>Fakulta právnická</t>
  </si>
  <si>
    <t>Fakulta ekonomická</t>
  </si>
  <si>
    <t>Fakulta aplikovaných věd</t>
  </si>
  <si>
    <t>Fakulta mechatroniky a mezioborových inženýrských studií</t>
  </si>
  <si>
    <t>Fakulta hospodářská</t>
  </si>
  <si>
    <t>Fakulta textilní</t>
  </si>
  <si>
    <t>Fakulta umění a architektury</t>
  </si>
  <si>
    <t>Fakulta restaurování</t>
  </si>
  <si>
    <t>Fakulta chemicko-technologická</t>
  </si>
  <si>
    <t>Dopravní fakulta Jana Pernera</t>
  </si>
  <si>
    <t>Fakulta zdravotnických studií</t>
  </si>
  <si>
    <t>Fakulta elektrotechniky a komunikačních technologií</t>
  </si>
  <si>
    <t>Fakulta informačních technologií</t>
  </si>
  <si>
    <t>Fakulta chemická</t>
  </si>
  <si>
    <t>Fakulta výtvarných umění</t>
  </si>
  <si>
    <t>Fakulta podnikatelská</t>
  </si>
  <si>
    <t>Fakulta bezpečnostního inženýrství</t>
  </si>
  <si>
    <t>Fakulta elektrotechniky a informatiky</t>
  </si>
  <si>
    <t>Hornicko-geologická fakulta</t>
  </si>
  <si>
    <t>Fakulta metalurgie a materiálového inženýrství</t>
  </si>
  <si>
    <t>Fakulta technologická</t>
  </si>
  <si>
    <t>Fakulta managementu</t>
  </si>
  <si>
    <t>Fakulta multimediálních komunikací</t>
  </si>
  <si>
    <t>Fakulta aplikované informatiky</t>
  </si>
  <si>
    <t>Fakulta financí a účetnictví</t>
  </si>
  <si>
    <t>Fakulta mezinárodních vztahů</t>
  </si>
  <si>
    <t>Fakulta podnikohospodářská</t>
  </si>
  <si>
    <t>Fakulta informatiky a statistiky</t>
  </si>
  <si>
    <t>Fakulta národohospodářská</t>
  </si>
  <si>
    <t>Fakulta provozně ekonomická</t>
  </si>
  <si>
    <t>Fakulta agrobiologie, potravinových a přírodních zdrojů</t>
  </si>
  <si>
    <t>Technická fakulta</t>
  </si>
  <si>
    <t>Fakulta lesnická a dřevařská</t>
  </si>
  <si>
    <t>Provozně ekonomická fakulta</t>
  </si>
  <si>
    <t>Agronomická fakulta</t>
  </si>
  <si>
    <t>Lesnická a dřevařská fakulta</t>
  </si>
  <si>
    <t>Zahradnická fakulta</t>
  </si>
  <si>
    <t>Hudební fakulta</t>
  </si>
  <si>
    <t>Divadelní fakulta</t>
  </si>
  <si>
    <t>Filmová a televizní fakulta</t>
  </si>
  <si>
    <t>Výpočtová částka na jedoho studenta je 6 500 Kč na rok 2008</t>
  </si>
  <si>
    <t>JČU</t>
  </si>
  <si>
    <t>UJEP</t>
  </si>
  <si>
    <t>MU</t>
  </si>
  <si>
    <t>UPOL</t>
  </si>
  <si>
    <t>UK</t>
  </si>
  <si>
    <t>VFU</t>
  </si>
  <si>
    <t>OU</t>
  </si>
  <si>
    <t>UHK</t>
  </si>
  <si>
    <t>ČVUT</t>
  </si>
  <si>
    <t>VŠCHT</t>
  </si>
  <si>
    <t>ZČU</t>
  </si>
  <si>
    <t>TUL</t>
  </si>
  <si>
    <t>UPAR</t>
  </si>
  <si>
    <t>VUT</t>
  </si>
  <si>
    <t>VŠB-TUL</t>
  </si>
  <si>
    <t>UTB</t>
  </si>
  <si>
    <t>VŠE</t>
  </si>
  <si>
    <t>ČZU</t>
  </si>
  <si>
    <t>MZLU</t>
  </si>
  <si>
    <t>AMU</t>
  </si>
  <si>
    <t>AVU</t>
  </si>
  <si>
    <t>JAMU</t>
  </si>
  <si>
    <t>VŠPJ</t>
  </si>
  <si>
    <t>VŠTE</t>
  </si>
  <si>
    <t>Celkem</t>
  </si>
  <si>
    <t>VŠUP</t>
  </si>
  <si>
    <t>Název VVŠ</t>
  </si>
  <si>
    <t>Ubytovací stipendia rok 2008, veřejné vysoké školy, souhrn</t>
  </si>
  <si>
    <t>Ubytovací stipendia rok 2008, veřejné vysoké školy podrobně</t>
  </si>
  <si>
    <t>SU</t>
  </si>
  <si>
    <t>Tis. Kč *)</t>
  </si>
  <si>
    <t>*) Součet za školu zaokrouhlen nahoru</t>
  </si>
  <si>
    <t>Tis. Kč (zaokrouhleno nahoru)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</si>
</sst>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164" fontId="0" fillId="0" borderId="20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1"/>
  <sheetViews>
    <sheetView tabSelected="1" workbookViewId="0" topLeftCell="A172">
      <selection activeCell="I186" sqref="I186"/>
    </sheetView>
  </sheetViews>
  <sheetFormatPr defaultColWidth="9.140625" defaultRowHeight="12.75"/>
  <cols>
    <col min="1" max="1" width="9.140625" style="1" customWidth="1"/>
    <col min="2" max="2" width="44.421875" style="1" customWidth="1"/>
    <col min="3" max="3" width="9.140625" style="1" customWidth="1"/>
    <col min="4" max="4" width="10.140625" style="1" bestFit="1" customWidth="1"/>
    <col min="5" max="5" width="11.140625" style="35" bestFit="1" customWidth="1"/>
    <col min="6" max="6" width="12.140625" style="1" customWidth="1"/>
    <col min="7" max="16384" width="9.140625" style="1" customWidth="1"/>
  </cols>
  <sheetData>
    <row r="2" spans="1:4" ht="45" customHeight="1">
      <c r="A2" s="26" t="s">
        <v>128</v>
      </c>
      <c r="B2" s="26"/>
      <c r="C2" s="26"/>
      <c r="D2" s="26"/>
    </row>
    <row r="3" ht="12.75">
      <c r="A3" s="2"/>
    </row>
    <row r="4" ht="12.75">
      <c r="A4" s="2" t="s">
        <v>99</v>
      </c>
    </row>
    <row r="5" ht="12.75">
      <c r="A5" s="2"/>
    </row>
    <row r="6" ht="12.75">
      <c r="A6" s="2" t="s">
        <v>131</v>
      </c>
    </row>
    <row r="7" ht="13.5" thickBot="1"/>
    <row r="8" spans="1:5" s="44" customFormat="1" ht="26.25" thickBot="1">
      <c r="A8" s="40" t="s">
        <v>0</v>
      </c>
      <c r="B8" s="32" t="s">
        <v>1</v>
      </c>
      <c r="C8" s="41" t="s">
        <v>2</v>
      </c>
      <c r="D8" s="42" t="s">
        <v>130</v>
      </c>
      <c r="E8" s="43"/>
    </row>
    <row r="9" spans="1:4" ht="3.75" customHeight="1">
      <c r="A9" s="4"/>
      <c r="B9" s="5"/>
      <c r="C9" s="6"/>
      <c r="D9" s="7"/>
    </row>
    <row r="10" spans="1:4" ht="12.75">
      <c r="A10" s="8">
        <v>11110</v>
      </c>
      <c r="B10" s="9" t="s">
        <v>3</v>
      </c>
      <c r="C10" s="9">
        <v>2136</v>
      </c>
      <c r="D10" s="36">
        <f>C10*6500/1000</f>
        <v>13884</v>
      </c>
    </row>
    <row r="11" spans="1:4" ht="12.75">
      <c r="A11" s="10">
        <v>11120</v>
      </c>
      <c r="B11" s="11" t="s">
        <v>4</v>
      </c>
      <c r="C11" s="11">
        <v>681</v>
      </c>
      <c r="D11" s="37">
        <f aca="true" t="shared" si="0" ref="D11:D92">C11*6500/1000</f>
        <v>4426.5</v>
      </c>
    </row>
    <row r="12" spans="1:4" ht="12.75">
      <c r="A12" s="10">
        <v>11130</v>
      </c>
      <c r="B12" s="11" t="s">
        <v>5</v>
      </c>
      <c r="C12" s="11">
        <v>727</v>
      </c>
      <c r="D12" s="37">
        <f t="shared" si="0"/>
        <v>4725.5</v>
      </c>
    </row>
    <row r="13" spans="1:4" ht="12.75">
      <c r="A13" s="10">
        <v>11140</v>
      </c>
      <c r="B13" s="11" t="s">
        <v>6</v>
      </c>
      <c r="C13" s="11">
        <v>877</v>
      </c>
      <c r="D13" s="37">
        <f t="shared" si="0"/>
        <v>5700.5</v>
      </c>
    </row>
    <row r="14" spans="1:4" ht="12.75">
      <c r="A14" s="10">
        <v>11150</v>
      </c>
      <c r="B14" s="11" t="s">
        <v>7</v>
      </c>
      <c r="C14" s="11">
        <v>844</v>
      </c>
      <c r="D14" s="37">
        <f t="shared" si="0"/>
        <v>5486</v>
      </c>
    </row>
    <row r="15" spans="1:4" ht="12.75">
      <c r="A15" s="10">
        <v>11160</v>
      </c>
      <c r="B15" s="11" t="s">
        <v>8</v>
      </c>
      <c r="C15" s="11">
        <v>1068</v>
      </c>
      <c r="D15" s="37">
        <f t="shared" si="0"/>
        <v>6942</v>
      </c>
    </row>
    <row r="16" spans="1:4" ht="12.75">
      <c r="A16" s="10">
        <v>11210</v>
      </c>
      <c r="B16" s="11" t="s">
        <v>9</v>
      </c>
      <c r="C16" s="11">
        <v>2246</v>
      </c>
      <c r="D16" s="37">
        <f t="shared" si="0"/>
        <v>14599</v>
      </c>
    </row>
    <row r="17" spans="1:4" ht="12.75">
      <c r="A17" s="10">
        <v>11220</v>
      </c>
      <c r="B17" s="11" t="s">
        <v>10</v>
      </c>
      <c r="C17" s="11">
        <v>1868</v>
      </c>
      <c r="D17" s="37">
        <f t="shared" si="0"/>
        <v>12142</v>
      </c>
    </row>
    <row r="18" spans="1:4" ht="12.75">
      <c r="A18" s="10">
        <v>11230</v>
      </c>
      <c r="B18" s="11" t="s">
        <v>11</v>
      </c>
      <c r="C18" s="11">
        <v>1157</v>
      </c>
      <c r="D18" s="37">
        <f t="shared" si="0"/>
        <v>7520.5</v>
      </c>
    </row>
    <row r="19" spans="1:4" ht="12.75">
      <c r="A19" s="10">
        <v>11240</v>
      </c>
      <c r="B19" s="11" t="s">
        <v>12</v>
      </c>
      <c r="C19" s="11">
        <v>530</v>
      </c>
      <c r="D19" s="37">
        <f t="shared" si="0"/>
        <v>3445</v>
      </c>
    </row>
    <row r="20" spans="1:4" ht="12.75">
      <c r="A20" s="10">
        <v>11260</v>
      </c>
      <c r="B20" s="11" t="s">
        <v>13</v>
      </c>
      <c r="C20" s="11">
        <v>130</v>
      </c>
      <c r="D20" s="37">
        <f t="shared" si="0"/>
        <v>845</v>
      </c>
    </row>
    <row r="21" spans="1:4" ht="12.75">
      <c r="A21" s="10">
        <v>11270</v>
      </c>
      <c r="B21" s="11" t="s">
        <v>14</v>
      </c>
      <c r="C21" s="11">
        <v>144</v>
      </c>
      <c r="D21" s="37">
        <f t="shared" si="0"/>
        <v>936</v>
      </c>
    </row>
    <row r="22" spans="1:4" ht="12.75">
      <c r="A22" s="10">
        <v>11280</v>
      </c>
      <c r="B22" s="11" t="s">
        <v>15</v>
      </c>
      <c r="C22" s="11">
        <v>190</v>
      </c>
      <c r="D22" s="37">
        <f t="shared" si="0"/>
        <v>1235</v>
      </c>
    </row>
    <row r="23" spans="1:4" ht="12.75">
      <c r="A23" s="10">
        <v>11310</v>
      </c>
      <c r="B23" s="11" t="s">
        <v>16</v>
      </c>
      <c r="C23" s="11">
        <v>1897</v>
      </c>
      <c r="D23" s="37">
        <f t="shared" si="0"/>
        <v>12330.5</v>
      </c>
    </row>
    <row r="24" spans="1:4" ht="12.75">
      <c r="A24" s="10">
        <v>11320</v>
      </c>
      <c r="B24" s="11" t="s">
        <v>17</v>
      </c>
      <c r="C24" s="11">
        <v>1567</v>
      </c>
      <c r="D24" s="37">
        <f t="shared" si="0"/>
        <v>10185.5</v>
      </c>
    </row>
    <row r="25" spans="1:4" ht="12.75">
      <c r="A25" s="10">
        <v>11410</v>
      </c>
      <c r="B25" s="11" t="s">
        <v>18</v>
      </c>
      <c r="C25" s="11">
        <v>1326</v>
      </c>
      <c r="D25" s="37">
        <f t="shared" si="0"/>
        <v>8619</v>
      </c>
    </row>
    <row r="26" spans="1:4" ht="13.5" thickBot="1">
      <c r="A26" s="13">
        <v>11510</v>
      </c>
      <c r="B26" s="14" t="s">
        <v>19</v>
      </c>
      <c r="C26" s="14">
        <v>670</v>
      </c>
      <c r="D26" s="38">
        <f t="shared" si="0"/>
        <v>4355</v>
      </c>
    </row>
    <row r="27" spans="1:4" ht="13.5" thickBot="1">
      <c r="A27" s="3"/>
      <c r="B27" s="15" t="s">
        <v>104</v>
      </c>
      <c r="C27" s="15">
        <f>SUM(C10:C26)</f>
        <v>18058</v>
      </c>
      <c r="D27" s="30">
        <f>ROUNDUP(C27*6.5,0)</f>
        <v>117377</v>
      </c>
    </row>
    <row r="28" spans="1:4" ht="12.75">
      <c r="A28" s="16"/>
      <c r="B28" s="17"/>
      <c r="C28" s="17"/>
      <c r="D28" s="18"/>
    </row>
    <row r="29" spans="1:4" ht="12.75">
      <c r="A29" s="10">
        <v>12110</v>
      </c>
      <c r="B29" s="11" t="s">
        <v>20</v>
      </c>
      <c r="C29" s="11">
        <v>691</v>
      </c>
      <c r="D29" s="37">
        <f t="shared" si="0"/>
        <v>4491.5</v>
      </c>
    </row>
    <row r="30" spans="1:4" ht="12.75">
      <c r="A30" s="10">
        <v>12210</v>
      </c>
      <c r="B30" s="11" t="s">
        <v>9</v>
      </c>
      <c r="C30" s="11">
        <v>257</v>
      </c>
      <c r="D30" s="37">
        <f t="shared" si="0"/>
        <v>1670.5</v>
      </c>
    </row>
    <row r="31" spans="1:4" ht="12.75">
      <c r="A31" s="10">
        <v>12220</v>
      </c>
      <c r="B31" s="11" t="s">
        <v>21</v>
      </c>
      <c r="C31" s="11">
        <v>698</v>
      </c>
      <c r="D31" s="37">
        <f t="shared" si="0"/>
        <v>4537</v>
      </c>
    </row>
    <row r="32" spans="1:4" ht="12.75">
      <c r="A32" s="10">
        <v>12260</v>
      </c>
      <c r="B32" s="11" t="s">
        <v>22</v>
      </c>
      <c r="C32" s="11">
        <v>311</v>
      </c>
      <c r="D32" s="37">
        <f t="shared" si="0"/>
        <v>2021.5</v>
      </c>
    </row>
    <row r="33" spans="1:4" ht="12.75">
      <c r="A33" s="10">
        <v>12310</v>
      </c>
      <c r="B33" s="11" t="s">
        <v>23</v>
      </c>
      <c r="C33" s="11">
        <v>494</v>
      </c>
      <c r="D33" s="37">
        <f t="shared" si="0"/>
        <v>3211</v>
      </c>
    </row>
    <row r="34" spans="1:4" ht="12.75">
      <c r="A34" s="10">
        <v>12410</v>
      </c>
      <c r="B34" s="11" t="s">
        <v>18</v>
      </c>
      <c r="C34" s="11">
        <v>1743</v>
      </c>
      <c r="D34" s="37">
        <f t="shared" si="0"/>
        <v>11329.5</v>
      </c>
    </row>
    <row r="35" spans="1:4" ht="12.75">
      <c r="A35" s="10">
        <v>12510</v>
      </c>
      <c r="B35" s="11" t="s">
        <v>24</v>
      </c>
      <c r="C35" s="11">
        <v>714</v>
      </c>
      <c r="D35" s="37">
        <f t="shared" si="0"/>
        <v>4641</v>
      </c>
    </row>
    <row r="36" spans="1:4" ht="13.5" thickBot="1">
      <c r="A36" s="13">
        <v>12900</v>
      </c>
      <c r="B36" s="14" t="s">
        <v>25</v>
      </c>
      <c r="C36" s="14">
        <v>39</v>
      </c>
      <c r="D36" s="38">
        <f t="shared" si="0"/>
        <v>253.5</v>
      </c>
    </row>
    <row r="37" spans="1:4" ht="13.5" thickBot="1">
      <c r="A37" s="3"/>
      <c r="B37" s="15" t="s">
        <v>100</v>
      </c>
      <c r="C37" s="15">
        <f>SUM(C29:C36)</f>
        <v>4947</v>
      </c>
      <c r="D37" s="30">
        <f>ROUNDUP(C37*6.5,0)</f>
        <v>32156</v>
      </c>
    </row>
    <row r="38" spans="1:4" ht="12.75">
      <c r="A38" s="16"/>
      <c r="B38" s="17"/>
      <c r="C38" s="17"/>
      <c r="D38" s="18"/>
    </row>
    <row r="39" spans="1:4" ht="12.75">
      <c r="A39" s="10">
        <v>13410</v>
      </c>
      <c r="B39" s="11" t="s">
        <v>9</v>
      </c>
      <c r="C39" s="11">
        <v>251</v>
      </c>
      <c r="D39" s="37">
        <f t="shared" si="0"/>
        <v>1631.5</v>
      </c>
    </row>
    <row r="40" spans="1:4" ht="12.75">
      <c r="A40" s="10">
        <v>13420</v>
      </c>
      <c r="B40" s="11" t="s">
        <v>26</v>
      </c>
      <c r="C40" s="11">
        <v>88</v>
      </c>
      <c r="D40" s="37">
        <f t="shared" si="0"/>
        <v>572</v>
      </c>
    </row>
    <row r="41" spans="1:4" ht="12.75">
      <c r="A41" s="10">
        <v>13430</v>
      </c>
      <c r="B41" s="11" t="s">
        <v>18</v>
      </c>
      <c r="C41" s="11">
        <v>1596</v>
      </c>
      <c r="D41" s="37">
        <f t="shared" si="0"/>
        <v>10374</v>
      </c>
    </row>
    <row r="42" spans="1:4" ht="12.75">
      <c r="A42" s="10">
        <v>13440</v>
      </c>
      <c r="B42" s="11" t="s">
        <v>16</v>
      </c>
      <c r="C42" s="11">
        <v>400</v>
      </c>
      <c r="D42" s="37">
        <f t="shared" si="0"/>
        <v>2600</v>
      </c>
    </row>
    <row r="43" spans="1:4" ht="12.75">
      <c r="A43" s="10">
        <v>13510</v>
      </c>
      <c r="B43" s="11" t="s">
        <v>27</v>
      </c>
      <c r="C43" s="11">
        <v>930</v>
      </c>
      <c r="D43" s="37">
        <f t="shared" si="0"/>
        <v>6045</v>
      </c>
    </row>
    <row r="44" spans="1:4" ht="12.75">
      <c r="A44" s="10">
        <v>13520</v>
      </c>
      <c r="B44" s="11" t="s">
        <v>28</v>
      </c>
      <c r="C44" s="11">
        <v>341</v>
      </c>
      <c r="D44" s="37">
        <f t="shared" si="0"/>
        <v>2216.5</v>
      </c>
    </row>
    <row r="45" spans="1:4" ht="12.75">
      <c r="A45" s="10">
        <v>13530</v>
      </c>
      <c r="B45" s="11" t="s">
        <v>29</v>
      </c>
      <c r="C45" s="11">
        <v>250</v>
      </c>
      <c r="D45" s="37">
        <f t="shared" si="0"/>
        <v>1625</v>
      </c>
    </row>
    <row r="46" spans="1:4" ht="13.5" thickBot="1">
      <c r="A46" s="13">
        <v>13900</v>
      </c>
      <c r="B46" s="14" t="s">
        <v>25</v>
      </c>
      <c r="C46" s="14">
        <v>330</v>
      </c>
      <c r="D46" s="38">
        <f t="shared" si="0"/>
        <v>2145</v>
      </c>
    </row>
    <row r="47" spans="1:4" ht="13.5" thickBot="1">
      <c r="A47" s="3"/>
      <c r="B47" s="15" t="s">
        <v>101</v>
      </c>
      <c r="C47" s="15">
        <f>SUM(C39:C46)</f>
        <v>4186</v>
      </c>
      <c r="D47" s="30">
        <f>ROUNDUP(C47*6.5,0)</f>
        <v>27209</v>
      </c>
    </row>
    <row r="48" spans="1:4" ht="12.75">
      <c r="A48" s="16"/>
      <c r="B48" s="17"/>
      <c r="C48" s="17"/>
      <c r="D48" s="18"/>
    </row>
    <row r="49" spans="1:4" ht="12.75">
      <c r="A49" s="10">
        <v>14110</v>
      </c>
      <c r="B49" s="11" t="s">
        <v>30</v>
      </c>
      <c r="C49" s="11">
        <v>2179</v>
      </c>
      <c r="D49" s="37">
        <f t="shared" si="0"/>
        <v>14163.5</v>
      </c>
    </row>
    <row r="50" spans="1:4" ht="12.75">
      <c r="A50" s="10">
        <v>14210</v>
      </c>
      <c r="B50" s="11" t="s">
        <v>9</v>
      </c>
      <c r="C50" s="11">
        <v>3328</v>
      </c>
      <c r="D50" s="37">
        <f t="shared" si="0"/>
        <v>21632</v>
      </c>
    </row>
    <row r="51" spans="1:4" ht="12.75">
      <c r="A51" s="10">
        <v>14220</v>
      </c>
      <c r="B51" s="11" t="s">
        <v>10</v>
      </c>
      <c r="C51" s="11">
        <v>1633</v>
      </c>
      <c r="D51" s="37">
        <f t="shared" si="0"/>
        <v>10614.5</v>
      </c>
    </row>
    <row r="52" spans="1:4" ht="12.75">
      <c r="A52" s="10">
        <v>14230</v>
      </c>
      <c r="B52" s="11" t="s">
        <v>31</v>
      </c>
      <c r="C52" s="11">
        <v>1434</v>
      </c>
      <c r="D52" s="37">
        <f t="shared" si="0"/>
        <v>9321</v>
      </c>
    </row>
    <row r="53" spans="1:4" ht="12.75">
      <c r="A53" s="10">
        <v>14310</v>
      </c>
      <c r="B53" s="11" t="s">
        <v>16</v>
      </c>
      <c r="C53" s="11">
        <v>2157</v>
      </c>
      <c r="D53" s="37">
        <f t="shared" si="0"/>
        <v>14020.5</v>
      </c>
    </row>
    <row r="54" spans="1:4" ht="12.75">
      <c r="A54" s="10">
        <v>14330</v>
      </c>
      <c r="B54" s="11" t="s">
        <v>32</v>
      </c>
      <c r="C54" s="11">
        <v>1415</v>
      </c>
      <c r="D54" s="37">
        <f t="shared" si="0"/>
        <v>9197.5</v>
      </c>
    </row>
    <row r="55" spans="1:4" ht="12.75">
      <c r="A55" s="10">
        <v>14410</v>
      </c>
      <c r="B55" s="11" t="s">
        <v>18</v>
      </c>
      <c r="C55" s="11">
        <v>2036</v>
      </c>
      <c r="D55" s="37">
        <f t="shared" si="0"/>
        <v>13234</v>
      </c>
    </row>
    <row r="56" spans="1:4" ht="12.75">
      <c r="A56" s="10">
        <v>14510</v>
      </c>
      <c r="B56" s="11" t="s">
        <v>33</v>
      </c>
      <c r="C56" s="11">
        <v>327</v>
      </c>
      <c r="D56" s="37">
        <f t="shared" si="0"/>
        <v>2125.5</v>
      </c>
    </row>
    <row r="57" spans="1:4" ht="12.75">
      <c r="A57" s="10">
        <v>14560</v>
      </c>
      <c r="B57" s="11" t="s">
        <v>34</v>
      </c>
      <c r="C57" s="11">
        <v>1208</v>
      </c>
      <c r="D57" s="37">
        <f t="shared" si="0"/>
        <v>7852</v>
      </c>
    </row>
    <row r="58" spans="1:4" ht="13.5" thickBot="1">
      <c r="A58" s="13">
        <v>14900</v>
      </c>
      <c r="B58" s="14" t="s">
        <v>25</v>
      </c>
      <c r="C58" s="14">
        <v>237</v>
      </c>
      <c r="D58" s="38">
        <f t="shared" si="0"/>
        <v>1540.5</v>
      </c>
    </row>
    <row r="59" spans="1:4" ht="13.5" thickBot="1">
      <c r="A59" s="3"/>
      <c r="B59" s="15" t="s">
        <v>102</v>
      </c>
      <c r="C59" s="15">
        <f>SUM(C49:C58)</f>
        <v>15954</v>
      </c>
      <c r="D59" s="30">
        <f>ROUNDUP(C59*6.5,0)</f>
        <v>103701</v>
      </c>
    </row>
    <row r="60" spans="1:4" ht="12.75">
      <c r="A60" s="16"/>
      <c r="B60" s="17"/>
      <c r="C60" s="17"/>
      <c r="D60" s="18"/>
    </row>
    <row r="61" spans="1:4" ht="12.75">
      <c r="A61" s="10">
        <v>15110</v>
      </c>
      <c r="B61" s="11" t="s">
        <v>30</v>
      </c>
      <c r="C61" s="11">
        <v>1330</v>
      </c>
      <c r="D61" s="37">
        <f t="shared" si="0"/>
        <v>8645</v>
      </c>
    </row>
    <row r="62" spans="1:4" ht="12.75">
      <c r="A62" s="10">
        <v>15210</v>
      </c>
      <c r="B62" s="11" t="s">
        <v>9</v>
      </c>
      <c r="C62" s="11">
        <v>2234</v>
      </c>
      <c r="D62" s="37">
        <f t="shared" si="0"/>
        <v>14521</v>
      </c>
    </row>
    <row r="63" spans="1:4" ht="12.75">
      <c r="A63" s="10">
        <v>15220</v>
      </c>
      <c r="B63" s="11" t="s">
        <v>10</v>
      </c>
      <c r="C63" s="11">
        <v>1113</v>
      </c>
      <c r="D63" s="37">
        <f t="shared" si="0"/>
        <v>7234.5</v>
      </c>
    </row>
    <row r="64" spans="1:4" ht="12.75">
      <c r="A64" s="10">
        <v>15260</v>
      </c>
      <c r="B64" s="11" t="s">
        <v>35</v>
      </c>
      <c r="C64" s="11">
        <v>347</v>
      </c>
      <c r="D64" s="37">
        <f t="shared" si="0"/>
        <v>2255.5</v>
      </c>
    </row>
    <row r="65" spans="1:4" ht="12.75">
      <c r="A65" s="10">
        <v>15310</v>
      </c>
      <c r="B65" s="11" t="s">
        <v>16</v>
      </c>
      <c r="C65" s="11">
        <v>1536</v>
      </c>
      <c r="D65" s="37">
        <f t="shared" si="0"/>
        <v>9984</v>
      </c>
    </row>
    <row r="66" spans="1:4" ht="12.75">
      <c r="A66" s="10">
        <v>15410</v>
      </c>
      <c r="B66" s="11" t="s">
        <v>18</v>
      </c>
      <c r="C66" s="11">
        <v>1750</v>
      </c>
      <c r="D66" s="37">
        <f t="shared" si="0"/>
        <v>11375</v>
      </c>
    </row>
    <row r="67" spans="1:4" ht="13.5" thickBot="1">
      <c r="A67" s="13">
        <v>15510</v>
      </c>
      <c r="B67" s="14" t="s">
        <v>36</v>
      </c>
      <c r="C67" s="14">
        <v>666</v>
      </c>
      <c r="D67" s="38">
        <f t="shared" si="0"/>
        <v>4329</v>
      </c>
    </row>
    <row r="68" spans="1:4" ht="13.5" thickBot="1">
      <c r="A68" s="3"/>
      <c r="B68" s="15" t="s">
        <v>103</v>
      </c>
      <c r="C68" s="15">
        <f>SUM(C61:C67)</f>
        <v>8976</v>
      </c>
      <c r="D68" s="30">
        <f>ROUNDUP(C68*6.5,0)</f>
        <v>58344</v>
      </c>
    </row>
    <row r="69" spans="1:4" ht="12.75">
      <c r="A69" s="16"/>
      <c r="B69" s="17"/>
      <c r="C69" s="17"/>
      <c r="D69" s="18"/>
    </row>
    <row r="70" spans="1:4" ht="12.75">
      <c r="A70" s="10">
        <v>16170</v>
      </c>
      <c r="B70" s="11" t="s">
        <v>37</v>
      </c>
      <c r="C70" s="11">
        <v>798</v>
      </c>
      <c r="D70" s="37">
        <f t="shared" si="0"/>
        <v>5187</v>
      </c>
    </row>
    <row r="71" spans="1:4" ht="12.75">
      <c r="A71" s="10">
        <v>16270</v>
      </c>
      <c r="B71" s="11" t="s">
        <v>38</v>
      </c>
      <c r="C71" s="11">
        <v>541</v>
      </c>
      <c r="D71" s="37">
        <f t="shared" si="0"/>
        <v>3516.5</v>
      </c>
    </row>
    <row r="72" spans="1:4" ht="13.5" thickBot="1">
      <c r="A72" s="13">
        <v>16370</v>
      </c>
      <c r="B72" s="14" t="s">
        <v>39</v>
      </c>
      <c r="C72" s="14">
        <v>485</v>
      </c>
      <c r="D72" s="38">
        <f t="shared" si="0"/>
        <v>3152.5</v>
      </c>
    </row>
    <row r="73" spans="1:4" ht="13.5" thickBot="1">
      <c r="A73" s="3"/>
      <c r="B73" s="15" t="s">
        <v>105</v>
      </c>
      <c r="C73" s="15">
        <f>SUM(C70:C72)</f>
        <v>1824</v>
      </c>
      <c r="D73" s="30">
        <f>ROUNDUP(C73*6.5,0)</f>
        <v>11856</v>
      </c>
    </row>
    <row r="74" spans="1:4" ht="12.75">
      <c r="A74" s="16"/>
      <c r="B74" s="17"/>
      <c r="C74" s="17"/>
      <c r="D74" s="18"/>
    </row>
    <row r="75" spans="1:4" ht="12.75">
      <c r="A75" s="10">
        <v>17110</v>
      </c>
      <c r="B75" s="11" t="s">
        <v>20</v>
      </c>
      <c r="C75" s="11">
        <v>610</v>
      </c>
      <c r="D75" s="37">
        <f t="shared" si="0"/>
        <v>3965</v>
      </c>
    </row>
    <row r="76" spans="1:4" ht="12.75">
      <c r="A76" s="10">
        <v>17250</v>
      </c>
      <c r="B76" s="11" t="s">
        <v>40</v>
      </c>
      <c r="C76" s="11">
        <v>1187</v>
      </c>
      <c r="D76" s="37">
        <f t="shared" si="0"/>
        <v>7715.5</v>
      </c>
    </row>
    <row r="77" spans="1:4" ht="12.75">
      <c r="A77" s="10">
        <v>17310</v>
      </c>
      <c r="B77" s="11" t="s">
        <v>41</v>
      </c>
      <c r="C77" s="11">
        <v>895</v>
      </c>
      <c r="D77" s="37">
        <f t="shared" si="0"/>
        <v>5817.5</v>
      </c>
    </row>
    <row r="78" spans="1:4" ht="12.75">
      <c r="A78" s="10">
        <v>17450</v>
      </c>
      <c r="B78" s="11" t="s">
        <v>42</v>
      </c>
      <c r="C78" s="11">
        <v>1175</v>
      </c>
      <c r="D78" s="37">
        <f t="shared" si="0"/>
        <v>7637.5</v>
      </c>
    </row>
    <row r="79" spans="1:4" ht="13.5" thickBot="1">
      <c r="A79" s="13">
        <v>17500</v>
      </c>
      <c r="B79" s="14" t="s">
        <v>43</v>
      </c>
      <c r="C79" s="14">
        <v>243</v>
      </c>
      <c r="D79" s="38">
        <f t="shared" si="0"/>
        <v>1579.5</v>
      </c>
    </row>
    <row r="80" spans="1:4" ht="13.5" thickBot="1">
      <c r="A80" s="3"/>
      <c r="B80" s="15" t="s">
        <v>106</v>
      </c>
      <c r="C80" s="15">
        <f>SUM(C75:C79)</f>
        <v>4110</v>
      </c>
      <c r="D80" s="30">
        <f>ROUNDUP(C80*6.5,0)</f>
        <v>26715</v>
      </c>
    </row>
    <row r="81" spans="1:4" ht="12.75">
      <c r="A81" s="16"/>
      <c r="B81" s="17"/>
      <c r="C81" s="17"/>
      <c r="D81" s="18"/>
    </row>
    <row r="82" spans="1:4" ht="12.75">
      <c r="A82" s="10">
        <v>18440</v>
      </c>
      <c r="B82" s="11" t="s">
        <v>18</v>
      </c>
      <c r="C82" s="11">
        <v>2018</v>
      </c>
      <c r="D82" s="37">
        <f t="shared" si="0"/>
        <v>13117</v>
      </c>
    </row>
    <row r="83" spans="1:4" ht="12.75">
      <c r="A83" s="10">
        <v>18450</v>
      </c>
      <c r="B83" s="11" t="s">
        <v>44</v>
      </c>
      <c r="C83" s="11">
        <v>770</v>
      </c>
      <c r="D83" s="37">
        <f t="shared" si="0"/>
        <v>5005</v>
      </c>
    </row>
    <row r="84" spans="1:4" ht="13.5" thickBot="1">
      <c r="A84" s="10">
        <v>18460</v>
      </c>
      <c r="B84" s="11" t="s">
        <v>12</v>
      </c>
      <c r="C84" s="11">
        <v>240</v>
      </c>
      <c r="D84" s="37">
        <f t="shared" si="0"/>
        <v>1560</v>
      </c>
    </row>
    <row r="85" spans="1:4" ht="13.5" thickBot="1">
      <c r="A85" s="3"/>
      <c r="B85" s="15" t="s">
        <v>107</v>
      </c>
      <c r="C85" s="15">
        <f>SUM(C82:C84)</f>
        <v>3028</v>
      </c>
      <c r="D85" s="30">
        <f>ROUNDUP(C85*6.5,0)</f>
        <v>19682</v>
      </c>
    </row>
    <row r="86" spans="1:4" ht="12.75">
      <c r="A86" s="10"/>
      <c r="B86" s="11"/>
      <c r="C86" s="11"/>
      <c r="D86" s="12"/>
    </row>
    <row r="87" spans="1:4" ht="12.75">
      <c r="A87" s="10">
        <v>19240</v>
      </c>
      <c r="B87" s="11" t="s">
        <v>45</v>
      </c>
      <c r="C87" s="11">
        <v>1141</v>
      </c>
      <c r="D87" s="37">
        <f t="shared" si="0"/>
        <v>7416.5</v>
      </c>
    </row>
    <row r="88" spans="1:4" ht="12.75">
      <c r="A88" s="10">
        <v>19520</v>
      </c>
      <c r="B88" s="11" t="s">
        <v>46</v>
      </c>
      <c r="C88" s="11">
        <v>1610</v>
      </c>
      <c r="D88" s="37">
        <f t="shared" si="0"/>
        <v>10465</v>
      </c>
    </row>
    <row r="89" spans="1:4" ht="13.5" thickBot="1">
      <c r="A89" s="13">
        <v>19900</v>
      </c>
      <c r="B89" s="14" t="s">
        <v>25</v>
      </c>
      <c r="C89" s="14">
        <v>35</v>
      </c>
      <c r="D89" s="38">
        <f t="shared" si="0"/>
        <v>227.5</v>
      </c>
    </row>
    <row r="90" spans="1:4" ht="13.5" thickBot="1">
      <c r="A90" s="3"/>
      <c r="B90" s="15" t="s">
        <v>129</v>
      </c>
      <c r="C90" s="15">
        <f>SUM(C87:C89)</f>
        <v>2786</v>
      </c>
      <c r="D90" s="30">
        <f>ROUNDUP(C90*6.5,0)</f>
        <v>18109</v>
      </c>
    </row>
    <row r="91" spans="1:4" ht="12.75">
      <c r="A91" s="16"/>
      <c r="B91" s="17"/>
      <c r="C91" s="17"/>
      <c r="D91" s="18"/>
    </row>
    <row r="92" spans="1:4" ht="12.75">
      <c r="A92" s="10">
        <v>21110</v>
      </c>
      <c r="B92" s="11" t="s">
        <v>47</v>
      </c>
      <c r="C92" s="11">
        <v>3658</v>
      </c>
      <c r="D92" s="37">
        <f t="shared" si="0"/>
        <v>23777</v>
      </c>
    </row>
    <row r="93" spans="1:4" ht="12.75">
      <c r="A93" s="10">
        <v>21220</v>
      </c>
      <c r="B93" s="11" t="s">
        <v>48</v>
      </c>
      <c r="C93" s="11">
        <v>1891</v>
      </c>
      <c r="D93" s="37">
        <f aca="true" t="shared" si="1" ref="D93:D174">C93*6500/1000</f>
        <v>12291.5</v>
      </c>
    </row>
    <row r="94" spans="1:4" ht="12.75">
      <c r="A94" s="10">
        <v>21230</v>
      </c>
      <c r="B94" s="11" t="s">
        <v>49</v>
      </c>
      <c r="C94" s="11">
        <v>3293</v>
      </c>
      <c r="D94" s="37">
        <f t="shared" si="1"/>
        <v>21404.5</v>
      </c>
    </row>
    <row r="95" spans="1:4" ht="12.75">
      <c r="A95" s="10">
        <v>21260</v>
      </c>
      <c r="B95" s="11" t="s">
        <v>50</v>
      </c>
      <c r="C95" s="11">
        <v>669</v>
      </c>
      <c r="D95" s="37">
        <f t="shared" si="1"/>
        <v>4348.5</v>
      </c>
    </row>
    <row r="96" spans="1:4" ht="12.75">
      <c r="A96" s="10">
        <v>21340</v>
      </c>
      <c r="B96" s="11" t="s">
        <v>51</v>
      </c>
      <c r="C96" s="11">
        <v>876</v>
      </c>
      <c r="D96" s="37">
        <f t="shared" si="1"/>
        <v>5694</v>
      </c>
    </row>
    <row r="97" spans="1:4" ht="12.75">
      <c r="A97" s="10">
        <v>21450</v>
      </c>
      <c r="B97" s="11" t="s">
        <v>52</v>
      </c>
      <c r="C97" s="11">
        <v>640</v>
      </c>
      <c r="D97" s="37">
        <f t="shared" si="1"/>
        <v>4160</v>
      </c>
    </row>
    <row r="98" spans="1:4" ht="12.75">
      <c r="A98" s="10">
        <v>21460</v>
      </c>
      <c r="B98" s="11" t="s">
        <v>53</v>
      </c>
      <c r="C98" s="11">
        <v>262</v>
      </c>
      <c r="D98" s="37">
        <f t="shared" si="1"/>
        <v>1703</v>
      </c>
    </row>
    <row r="99" spans="1:4" ht="13.5" thickBot="1">
      <c r="A99" s="13">
        <v>21900</v>
      </c>
      <c r="B99" s="14" t="s">
        <v>25</v>
      </c>
      <c r="C99" s="14">
        <v>10</v>
      </c>
      <c r="D99" s="38">
        <f t="shared" si="1"/>
        <v>65</v>
      </c>
    </row>
    <row r="100" spans="1:4" ht="13.5" thickBot="1">
      <c r="A100" s="3"/>
      <c r="B100" s="15" t="s">
        <v>108</v>
      </c>
      <c r="C100" s="15">
        <f>SUM(C92:C99)</f>
        <v>11299</v>
      </c>
      <c r="D100" s="30">
        <f>ROUNDUP(C100*6.5,0)</f>
        <v>73444</v>
      </c>
    </row>
    <row r="101" spans="1:4" ht="12.75">
      <c r="A101" s="16"/>
      <c r="B101" s="17"/>
      <c r="C101" s="17"/>
      <c r="D101" s="18"/>
    </row>
    <row r="102" spans="1:4" ht="12.75">
      <c r="A102" s="10">
        <v>22310</v>
      </c>
      <c r="B102" s="11" t="s">
        <v>54</v>
      </c>
      <c r="C102" s="11">
        <v>686</v>
      </c>
      <c r="D102" s="37">
        <f t="shared" si="1"/>
        <v>4459</v>
      </c>
    </row>
    <row r="103" spans="1:4" ht="12.75">
      <c r="A103" s="10">
        <v>22320</v>
      </c>
      <c r="B103" s="11" t="s">
        <v>55</v>
      </c>
      <c r="C103" s="11">
        <v>218</v>
      </c>
      <c r="D103" s="37">
        <f t="shared" si="1"/>
        <v>1417</v>
      </c>
    </row>
    <row r="104" spans="1:4" ht="12.75">
      <c r="A104" s="10">
        <v>22330</v>
      </c>
      <c r="B104" s="11" t="s">
        <v>56</v>
      </c>
      <c r="C104" s="11">
        <v>789</v>
      </c>
      <c r="D104" s="37">
        <f t="shared" si="1"/>
        <v>5128.5</v>
      </c>
    </row>
    <row r="105" spans="1:4" ht="12.75">
      <c r="A105" s="10">
        <v>22340</v>
      </c>
      <c r="B105" s="11" t="s">
        <v>57</v>
      </c>
      <c r="C105" s="11">
        <v>326</v>
      </c>
      <c r="D105" s="37">
        <f t="shared" si="1"/>
        <v>2119</v>
      </c>
    </row>
    <row r="106" spans="1:4" ht="13.5" thickBot="1">
      <c r="A106" s="13">
        <v>22900</v>
      </c>
      <c r="B106" s="14" t="s">
        <v>25</v>
      </c>
      <c r="C106" s="14">
        <v>1</v>
      </c>
      <c r="D106" s="38">
        <f t="shared" si="1"/>
        <v>6.5</v>
      </c>
    </row>
    <row r="107" spans="1:4" ht="13.5" thickBot="1">
      <c r="A107" s="3"/>
      <c r="B107" s="15" t="s">
        <v>109</v>
      </c>
      <c r="C107" s="15">
        <f>SUM(C102:C106)</f>
        <v>2020</v>
      </c>
      <c r="D107" s="30">
        <f>ROUNDUP(C107*6.5,0)</f>
        <v>13130</v>
      </c>
    </row>
    <row r="108" spans="1:4" ht="12.75">
      <c r="A108" s="16"/>
      <c r="B108" s="17"/>
      <c r="C108" s="17"/>
      <c r="D108" s="18"/>
    </row>
    <row r="109" spans="1:4" ht="12.75">
      <c r="A109" s="10">
        <v>23210</v>
      </c>
      <c r="B109" s="11" t="s">
        <v>58</v>
      </c>
      <c r="C109" s="11">
        <v>676</v>
      </c>
      <c r="D109" s="37">
        <f t="shared" si="1"/>
        <v>4394</v>
      </c>
    </row>
    <row r="110" spans="1:4" ht="12.75">
      <c r="A110" s="10">
        <v>23220</v>
      </c>
      <c r="B110" s="11" t="s">
        <v>49</v>
      </c>
      <c r="C110" s="11">
        <v>1253</v>
      </c>
      <c r="D110" s="37">
        <f t="shared" si="1"/>
        <v>8144.5</v>
      </c>
    </row>
    <row r="111" spans="1:4" ht="12.75">
      <c r="A111" s="10">
        <v>23320</v>
      </c>
      <c r="B111" s="11" t="s">
        <v>59</v>
      </c>
      <c r="C111" s="11">
        <v>1285</v>
      </c>
      <c r="D111" s="37">
        <f t="shared" si="1"/>
        <v>8352.5</v>
      </c>
    </row>
    <row r="112" spans="1:4" ht="12.75">
      <c r="A112" s="10">
        <v>23330</v>
      </c>
      <c r="B112" s="11" t="s">
        <v>12</v>
      </c>
      <c r="C112" s="11">
        <v>1400</v>
      </c>
      <c r="D112" s="37">
        <f t="shared" si="1"/>
        <v>9100</v>
      </c>
    </row>
    <row r="113" spans="1:4" ht="12.75">
      <c r="A113" s="10">
        <v>23420</v>
      </c>
      <c r="B113" s="11" t="s">
        <v>42</v>
      </c>
      <c r="C113" s="11">
        <v>1710</v>
      </c>
      <c r="D113" s="37">
        <f t="shared" si="1"/>
        <v>11115</v>
      </c>
    </row>
    <row r="114" spans="1:4" ht="12.75">
      <c r="A114" s="10">
        <v>23510</v>
      </c>
      <c r="B114" s="11" t="s">
        <v>60</v>
      </c>
      <c r="C114" s="11">
        <v>1087</v>
      </c>
      <c r="D114" s="37">
        <f t="shared" si="1"/>
        <v>7065.5</v>
      </c>
    </row>
    <row r="115" spans="1:4" ht="12.75">
      <c r="A115" s="10">
        <v>23520</v>
      </c>
      <c r="B115" s="11" t="s">
        <v>61</v>
      </c>
      <c r="C115" s="11">
        <v>755</v>
      </c>
      <c r="D115" s="37">
        <f t="shared" si="1"/>
        <v>4907.5</v>
      </c>
    </row>
    <row r="116" spans="1:4" ht="13.5" thickBot="1">
      <c r="A116" s="13">
        <v>23900</v>
      </c>
      <c r="B116" s="14" t="s">
        <v>25</v>
      </c>
      <c r="C116" s="14">
        <v>163</v>
      </c>
      <c r="D116" s="38">
        <f t="shared" si="1"/>
        <v>1059.5</v>
      </c>
    </row>
    <row r="117" spans="1:4" ht="13.5" thickBot="1">
      <c r="A117" s="3"/>
      <c r="B117" s="15" t="s">
        <v>110</v>
      </c>
      <c r="C117" s="15">
        <f>SUM(C109:C116)</f>
        <v>8329</v>
      </c>
      <c r="D117" s="30">
        <f>ROUNDUP(C117*6.5,0)</f>
        <v>54139</v>
      </c>
    </row>
    <row r="118" spans="1:4" ht="12.75">
      <c r="A118" s="16"/>
      <c r="B118" s="17"/>
      <c r="C118" s="17"/>
      <c r="D118" s="18"/>
    </row>
    <row r="119" spans="1:4" ht="12.75">
      <c r="A119" s="10">
        <v>24210</v>
      </c>
      <c r="B119" s="11" t="s">
        <v>58</v>
      </c>
      <c r="C119" s="11">
        <v>739</v>
      </c>
      <c r="D119" s="37">
        <f t="shared" si="1"/>
        <v>4803.5</v>
      </c>
    </row>
    <row r="120" spans="1:4" ht="12.75">
      <c r="A120" s="10">
        <v>24220</v>
      </c>
      <c r="B120" s="11" t="s">
        <v>62</v>
      </c>
      <c r="C120" s="11">
        <v>390</v>
      </c>
      <c r="D120" s="37">
        <f t="shared" si="1"/>
        <v>2535</v>
      </c>
    </row>
    <row r="121" spans="1:4" ht="12.75">
      <c r="A121" s="10">
        <v>24310</v>
      </c>
      <c r="B121" s="11" t="s">
        <v>63</v>
      </c>
      <c r="C121" s="11">
        <v>761</v>
      </c>
      <c r="D121" s="37">
        <f t="shared" si="1"/>
        <v>4946.5</v>
      </c>
    </row>
    <row r="122" spans="1:4" ht="12.75">
      <c r="A122" s="10">
        <v>24410</v>
      </c>
      <c r="B122" s="11" t="s">
        <v>64</v>
      </c>
      <c r="C122" s="11">
        <v>664</v>
      </c>
      <c r="D122" s="37">
        <f t="shared" si="1"/>
        <v>4316</v>
      </c>
    </row>
    <row r="123" spans="1:4" ht="12.75">
      <c r="A123" s="10">
        <v>24510</v>
      </c>
      <c r="B123" s="11" t="s">
        <v>42</v>
      </c>
      <c r="C123" s="11">
        <v>1093</v>
      </c>
      <c r="D123" s="37">
        <f t="shared" si="1"/>
        <v>7104.5</v>
      </c>
    </row>
    <row r="124" spans="1:4" ht="12.75">
      <c r="A124" s="10">
        <v>24520</v>
      </c>
      <c r="B124" s="11" t="s">
        <v>65</v>
      </c>
      <c r="C124" s="11">
        <v>157</v>
      </c>
      <c r="D124" s="37">
        <f t="shared" si="1"/>
        <v>1020.5</v>
      </c>
    </row>
    <row r="125" spans="1:4" ht="13.5" thickBot="1">
      <c r="A125" s="13">
        <v>24900</v>
      </c>
      <c r="B125" s="14" t="s">
        <v>25</v>
      </c>
      <c r="C125" s="14">
        <v>81</v>
      </c>
      <c r="D125" s="38">
        <f t="shared" si="1"/>
        <v>526.5</v>
      </c>
    </row>
    <row r="126" spans="1:4" ht="13.5" thickBot="1">
      <c r="A126" s="3"/>
      <c r="B126" s="15" t="s">
        <v>111</v>
      </c>
      <c r="C126" s="15">
        <f>SUM(C119:C125)</f>
        <v>3885</v>
      </c>
      <c r="D126" s="30">
        <f>ROUNDUP(C126*6.5,0)</f>
        <v>25253</v>
      </c>
    </row>
    <row r="127" spans="1:4" ht="12.75">
      <c r="A127" s="16"/>
      <c r="B127" s="17"/>
      <c r="C127" s="17"/>
      <c r="D127" s="18"/>
    </row>
    <row r="128" spans="1:4" ht="12.75">
      <c r="A128" s="10">
        <v>25110</v>
      </c>
      <c r="B128" s="11" t="s">
        <v>66</v>
      </c>
      <c r="C128" s="11">
        <v>44</v>
      </c>
      <c r="D128" s="37">
        <f t="shared" si="1"/>
        <v>286</v>
      </c>
    </row>
    <row r="129" spans="1:4" ht="12.75">
      <c r="A129" s="10">
        <v>25210</v>
      </c>
      <c r="B129" s="11" t="s">
        <v>40</v>
      </c>
      <c r="C129" s="11">
        <v>1046</v>
      </c>
      <c r="D129" s="37">
        <f t="shared" si="1"/>
        <v>6799</v>
      </c>
    </row>
    <row r="130" spans="1:4" ht="12.75">
      <c r="A130" s="10">
        <v>25310</v>
      </c>
      <c r="B130" s="11" t="s">
        <v>67</v>
      </c>
      <c r="C130" s="11">
        <v>783</v>
      </c>
      <c r="D130" s="37">
        <f t="shared" si="1"/>
        <v>5089.5</v>
      </c>
    </row>
    <row r="131" spans="1:4" ht="12.75">
      <c r="A131" s="10">
        <v>25410</v>
      </c>
      <c r="B131" s="11" t="s">
        <v>34</v>
      </c>
      <c r="C131" s="11">
        <v>1008</v>
      </c>
      <c r="D131" s="37">
        <f t="shared" si="1"/>
        <v>6552</v>
      </c>
    </row>
    <row r="132" spans="1:4" ht="12.75">
      <c r="A132" s="10">
        <v>25510</v>
      </c>
      <c r="B132" s="11" t="s">
        <v>68</v>
      </c>
      <c r="C132" s="11">
        <v>822</v>
      </c>
      <c r="D132" s="37">
        <f t="shared" si="1"/>
        <v>5343</v>
      </c>
    </row>
    <row r="133" spans="1:4" ht="12.75">
      <c r="A133" s="10">
        <v>25520</v>
      </c>
      <c r="B133" s="11" t="s">
        <v>69</v>
      </c>
      <c r="C133" s="11">
        <v>250</v>
      </c>
      <c r="D133" s="37">
        <f t="shared" si="1"/>
        <v>1625</v>
      </c>
    </row>
    <row r="134" spans="1:4" ht="13.5" thickBot="1">
      <c r="A134" s="13">
        <v>25900</v>
      </c>
      <c r="B134" s="14" t="s">
        <v>25</v>
      </c>
      <c r="C134" s="14">
        <v>492</v>
      </c>
      <c r="D134" s="38">
        <f t="shared" si="1"/>
        <v>3198</v>
      </c>
    </row>
    <row r="135" spans="1:4" ht="13.5" thickBot="1">
      <c r="A135" s="3"/>
      <c r="B135" s="15" t="s">
        <v>112</v>
      </c>
      <c r="C135" s="15">
        <f>SUM(C128:C134)</f>
        <v>4445</v>
      </c>
      <c r="D135" s="30">
        <f>ROUNDUP(C135*6.5,0)</f>
        <v>28893</v>
      </c>
    </row>
    <row r="136" spans="1:4" ht="12.75">
      <c r="A136" s="16"/>
      <c r="B136" s="17"/>
      <c r="C136" s="17"/>
      <c r="D136" s="18"/>
    </row>
    <row r="137" spans="1:4" ht="12.75">
      <c r="A137" s="10">
        <v>26110</v>
      </c>
      <c r="B137" s="11" t="s">
        <v>47</v>
      </c>
      <c r="C137" s="11">
        <v>3678</v>
      </c>
      <c r="D137" s="37">
        <f t="shared" si="1"/>
        <v>23907</v>
      </c>
    </row>
    <row r="138" spans="1:4" ht="12.75">
      <c r="A138" s="10">
        <v>26210</v>
      </c>
      <c r="B138" s="11" t="s">
        <v>48</v>
      </c>
      <c r="C138" s="11">
        <v>2445</v>
      </c>
      <c r="D138" s="37">
        <f t="shared" si="1"/>
        <v>15892.5</v>
      </c>
    </row>
    <row r="139" spans="1:4" ht="12.75">
      <c r="A139" s="10">
        <v>26220</v>
      </c>
      <c r="B139" s="11" t="s">
        <v>70</v>
      </c>
      <c r="C139" s="11">
        <v>2718</v>
      </c>
      <c r="D139" s="37">
        <f t="shared" si="1"/>
        <v>17667</v>
      </c>
    </row>
    <row r="140" spans="1:4" ht="12.75">
      <c r="A140" s="10">
        <v>26230</v>
      </c>
      <c r="B140" s="11" t="s">
        <v>71</v>
      </c>
      <c r="C140" s="11">
        <v>1808</v>
      </c>
      <c r="D140" s="37">
        <f t="shared" si="1"/>
        <v>11752</v>
      </c>
    </row>
    <row r="141" spans="1:4" ht="12.75">
      <c r="A141" s="10">
        <v>26310</v>
      </c>
      <c r="B141" s="11" t="s">
        <v>72</v>
      </c>
      <c r="C141" s="11">
        <v>653</v>
      </c>
      <c r="D141" s="37">
        <f t="shared" si="1"/>
        <v>4244.5</v>
      </c>
    </row>
    <row r="142" spans="1:4" ht="12.75">
      <c r="A142" s="10">
        <v>26410</v>
      </c>
      <c r="B142" s="11" t="s">
        <v>52</v>
      </c>
      <c r="C142" s="11">
        <v>342</v>
      </c>
      <c r="D142" s="37">
        <f t="shared" si="1"/>
        <v>2223</v>
      </c>
    </row>
    <row r="143" spans="1:4" ht="12.75">
      <c r="A143" s="10">
        <v>26420</v>
      </c>
      <c r="B143" s="11" t="s">
        <v>73</v>
      </c>
      <c r="C143" s="11">
        <v>144</v>
      </c>
      <c r="D143" s="37">
        <f t="shared" si="1"/>
        <v>936</v>
      </c>
    </row>
    <row r="144" spans="1:4" ht="13.5" thickBot="1">
      <c r="A144" s="13">
        <v>26510</v>
      </c>
      <c r="B144" s="14" t="s">
        <v>74</v>
      </c>
      <c r="C144" s="14">
        <v>1080</v>
      </c>
      <c r="D144" s="38">
        <f t="shared" si="1"/>
        <v>7020</v>
      </c>
    </row>
    <row r="145" spans="1:4" ht="13.5" thickBot="1">
      <c r="A145" s="3"/>
      <c r="B145" s="15" t="s">
        <v>113</v>
      </c>
      <c r="C145" s="15">
        <f>SUM(C137:C144)</f>
        <v>12868</v>
      </c>
      <c r="D145" s="30">
        <f>ROUNDUP(C145*6.5,0)</f>
        <v>83642</v>
      </c>
    </row>
    <row r="146" spans="1:4" ht="12.75">
      <c r="A146" s="16"/>
      <c r="B146" s="17"/>
      <c r="C146" s="17"/>
      <c r="D146" s="18"/>
    </row>
    <row r="147" spans="1:4" ht="12.75">
      <c r="A147" s="10">
        <v>27120</v>
      </c>
      <c r="B147" s="11" t="s">
        <v>47</v>
      </c>
      <c r="C147" s="11">
        <v>1037</v>
      </c>
      <c r="D147" s="37">
        <f t="shared" si="1"/>
        <v>6740.5</v>
      </c>
    </row>
    <row r="148" spans="1:4" ht="12.75">
      <c r="A148" s="10">
        <v>27200</v>
      </c>
      <c r="B148" s="11" t="s">
        <v>75</v>
      </c>
      <c r="C148" s="11">
        <v>643</v>
      </c>
      <c r="D148" s="37">
        <f t="shared" si="1"/>
        <v>4179.5</v>
      </c>
    </row>
    <row r="149" spans="1:4" ht="12.75">
      <c r="A149" s="10">
        <v>27230</v>
      </c>
      <c r="B149" s="11" t="s">
        <v>58</v>
      </c>
      <c r="C149" s="11">
        <v>1273</v>
      </c>
      <c r="D149" s="37">
        <f t="shared" si="1"/>
        <v>8274.5</v>
      </c>
    </row>
    <row r="150" spans="1:4" ht="12.75">
      <c r="A150" s="10">
        <v>27240</v>
      </c>
      <c r="B150" s="11" t="s">
        <v>76</v>
      </c>
      <c r="C150" s="11">
        <v>1422</v>
      </c>
      <c r="D150" s="37">
        <f t="shared" si="1"/>
        <v>9243</v>
      </c>
    </row>
    <row r="151" spans="1:4" ht="12.75">
      <c r="A151" s="10">
        <v>27350</v>
      </c>
      <c r="B151" s="11" t="s">
        <v>77</v>
      </c>
      <c r="C151" s="11">
        <v>884</v>
      </c>
      <c r="D151" s="37">
        <f t="shared" si="1"/>
        <v>5746</v>
      </c>
    </row>
    <row r="152" spans="1:4" ht="12.75">
      <c r="A152" s="10">
        <v>27360</v>
      </c>
      <c r="B152" s="11" t="s">
        <v>78</v>
      </c>
      <c r="C152" s="11">
        <v>586</v>
      </c>
      <c r="D152" s="37">
        <f t="shared" si="1"/>
        <v>3809</v>
      </c>
    </row>
    <row r="153" spans="1:4" ht="12.75">
      <c r="A153" s="10">
        <v>27510</v>
      </c>
      <c r="B153" s="11" t="s">
        <v>24</v>
      </c>
      <c r="C153" s="11">
        <v>3412</v>
      </c>
      <c r="D153" s="37">
        <f t="shared" si="1"/>
        <v>22178</v>
      </c>
    </row>
    <row r="154" spans="1:4" ht="13.5" thickBot="1">
      <c r="A154" s="13">
        <v>27900</v>
      </c>
      <c r="B154" s="14" t="s">
        <v>25</v>
      </c>
      <c r="C154" s="14">
        <v>15</v>
      </c>
      <c r="D154" s="38">
        <f t="shared" si="1"/>
        <v>97.5</v>
      </c>
    </row>
    <row r="155" spans="1:4" ht="13.5" thickBot="1">
      <c r="A155" s="3"/>
      <c r="B155" s="15" t="s">
        <v>114</v>
      </c>
      <c r="C155" s="15">
        <f>SUM(C147:C154)</f>
        <v>9272</v>
      </c>
      <c r="D155" s="30">
        <f>ROUNDUP(C155*6.5,0)</f>
        <v>60268</v>
      </c>
    </row>
    <row r="156" spans="1:4" ht="12.75">
      <c r="A156" s="16"/>
      <c r="B156" s="17"/>
      <c r="C156" s="17"/>
      <c r="D156" s="18"/>
    </row>
    <row r="157" spans="1:4" ht="12.75">
      <c r="A157" s="10">
        <v>28110</v>
      </c>
      <c r="B157" s="11" t="s">
        <v>79</v>
      </c>
      <c r="C157" s="11">
        <v>933</v>
      </c>
      <c r="D157" s="37">
        <f t="shared" si="1"/>
        <v>6064.5</v>
      </c>
    </row>
    <row r="158" spans="1:4" ht="12.75">
      <c r="A158" s="10">
        <v>28120</v>
      </c>
      <c r="B158" s="11" t="s">
        <v>80</v>
      </c>
      <c r="C158" s="11">
        <v>1179</v>
      </c>
      <c r="D158" s="37">
        <f t="shared" si="1"/>
        <v>7663.5</v>
      </c>
    </row>
    <row r="159" spans="1:4" ht="12.75">
      <c r="A159" s="10">
        <v>28130</v>
      </c>
      <c r="B159" s="11" t="s">
        <v>81</v>
      </c>
      <c r="C159" s="11">
        <v>520</v>
      </c>
      <c r="D159" s="37">
        <f t="shared" si="1"/>
        <v>3380</v>
      </c>
    </row>
    <row r="160" spans="1:4" ht="12.75">
      <c r="A160" s="10">
        <v>28140</v>
      </c>
      <c r="B160" s="11" t="s">
        <v>82</v>
      </c>
      <c r="C160" s="11">
        <v>531</v>
      </c>
      <c r="D160" s="37">
        <f t="shared" si="1"/>
        <v>3451.5</v>
      </c>
    </row>
    <row r="161" spans="1:4" ht="13.5" thickBot="1">
      <c r="A161" s="13">
        <v>28150</v>
      </c>
      <c r="B161" s="14" t="s">
        <v>12</v>
      </c>
      <c r="C161" s="14">
        <v>600</v>
      </c>
      <c r="D161" s="38">
        <f t="shared" si="1"/>
        <v>3900</v>
      </c>
    </row>
    <row r="162" spans="1:4" ht="13.5" thickBot="1">
      <c r="A162" s="3"/>
      <c r="B162" s="15" t="s">
        <v>115</v>
      </c>
      <c r="C162" s="15">
        <f>SUM(C157:C161)</f>
        <v>3763</v>
      </c>
      <c r="D162" s="30">
        <f>ROUNDUP(C162*6.5,0)</f>
        <v>24460</v>
      </c>
    </row>
    <row r="163" spans="1:4" ht="12.75">
      <c r="A163" s="16"/>
      <c r="B163" s="17"/>
      <c r="C163" s="17"/>
      <c r="D163" s="18"/>
    </row>
    <row r="164" spans="1:4" ht="12.75">
      <c r="A164" s="10">
        <v>31110</v>
      </c>
      <c r="B164" s="11" t="s">
        <v>83</v>
      </c>
      <c r="C164" s="11">
        <v>1473</v>
      </c>
      <c r="D164" s="37">
        <f t="shared" si="1"/>
        <v>9574.5</v>
      </c>
    </row>
    <row r="165" spans="1:4" ht="12.75">
      <c r="A165" s="10">
        <v>31120</v>
      </c>
      <c r="B165" s="11" t="s">
        <v>84</v>
      </c>
      <c r="C165" s="11">
        <v>2399</v>
      </c>
      <c r="D165" s="37">
        <f t="shared" si="1"/>
        <v>15593.5</v>
      </c>
    </row>
    <row r="166" spans="1:4" ht="12.75">
      <c r="A166" s="10">
        <v>31130</v>
      </c>
      <c r="B166" s="11" t="s">
        <v>85</v>
      </c>
      <c r="C166" s="11">
        <v>1705</v>
      </c>
      <c r="D166" s="37">
        <f t="shared" si="1"/>
        <v>11082.5</v>
      </c>
    </row>
    <row r="167" spans="1:4" ht="12.75">
      <c r="A167" s="10">
        <v>31140</v>
      </c>
      <c r="B167" s="11" t="s">
        <v>86</v>
      </c>
      <c r="C167" s="11">
        <v>1036</v>
      </c>
      <c r="D167" s="37">
        <f t="shared" si="1"/>
        <v>6734</v>
      </c>
    </row>
    <row r="168" spans="1:4" ht="12.75">
      <c r="A168" s="10">
        <v>31150</v>
      </c>
      <c r="B168" s="11" t="s">
        <v>87</v>
      </c>
      <c r="C168" s="11">
        <v>1191</v>
      </c>
      <c r="D168" s="37">
        <f t="shared" si="1"/>
        <v>7741.5</v>
      </c>
    </row>
    <row r="169" spans="1:4" ht="12.75">
      <c r="A169" s="10">
        <v>31160</v>
      </c>
      <c r="B169" s="11" t="s">
        <v>24</v>
      </c>
      <c r="C169" s="11">
        <v>521</v>
      </c>
      <c r="D169" s="37">
        <f t="shared" si="1"/>
        <v>3386.5</v>
      </c>
    </row>
    <row r="170" spans="1:4" ht="13.5" thickBot="1">
      <c r="A170" s="13">
        <v>31900</v>
      </c>
      <c r="B170" s="14" t="s">
        <v>25</v>
      </c>
      <c r="C170" s="14">
        <v>109</v>
      </c>
      <c r="D170" s="38">
        <f t="shared" si="1"/>
        <v>708.5</v>
      </c>
    </row>
    <row r="171" spans="1:4" ht="13.5" thickBot="1">
      <c r="A171" s="3"/>
      <c r="B171" s="15" t="s">
        <v>116</v>
      </c>
      <c r="C171" s="15">
        <f>SUM(C164:C170)</f>
        <v>8434</v>
      </c>
      <c r="D171" s="30">
        <f>ROUNDUP(C171*6.5,0)</f>
        <v>54821</v>
      </c>
    </row>
    <row r="172" spans="1:4" ht="12.75">
      <c r="A172" s="16"/>
      <c r="B172" s="17"/>
      <c r="C172" s="17"/>
      <c r="D172" s="18"/>
    </row>
    <row r="173" spans="1:4" ht="12.75">
      <c r="A173" s="10">
        <v>41110</v>
      </c>
      <c r="B173" s="11" t="s">
        <v>88</v>
      </c>
      <c r="C173" s="11">
        <v>2639</v>
      </c>
      <c r="D173" s="37">
        <f t="shared" si="1"/>
        <v>17153.5</v>
      </c>
    </row>
    <row r="174" spans="1:4" ht="12.75">
      <c r="A174" s="10">
        <v>41210</v>
      </c>
      <c r="B174" s="11" t="s">
        <v>89</v>
      </c>
      <c r="C174" s="11">
        <v>1229</v>
      </c>
      <c r="D174" s="37">
        <f t="shared" si="1"/>
        <v>7988.5</v>
      </c>
    </row>
    <row r="175" spans="1:4" ht="12.75">
      <c r="A175" s="10">
        <v>41310</v>
      </c>
      <c r="B175" s="11" t="s">
        <v>90</v>
      </c>
      <c r="C175" s="11">
        <v>517</v>
      </c>
      <c r="D175" s="37">
        <f aca="true" t="shared" si="2" ref="D175:D206">C175*6500/1000</f>
        <v>3360.5</v>
      </c>
    </row>
    <row r="176" spans="1:4" ht="12.75">
      <c r="A176" s="10">
        <v>41320</v>
      </c>
      <c r="B176" s="11" t="s">
        <v>91</v>
      </c>
      <c r="C176" s="11">
        <v>491</v>
      </c>
      <c r="D176" s="37">
        <f t="shared" si="2"/>
        <v>3191.5</v>
      </c>
    </row>
    <row r="177" spans="1:4" ht="12.75">
      <c r="A177" s="10">
        <v>41330</v>
      </c>
      <c r="B177" s="11" t="s">
        <v>28</v>
      </c>
      <c r="C177" s="11">
        <v>538</v>
      </c>
      <c r="D177" s="37">
        <f t="shared" si="2"/>
        <v>3497</v>
      </c>
    </row>
    <row r="178" spans="1:4" ht="13.5" thickBot="1">
      <c r="A178" s="13">
        <v>41900</v>
      </c>
      <c r="B178" s="14" t="s">
        <v>25</v>
      </c>
      <c r="C178" s="14">
        <v>211</v>
      </c>
      <c r="D178" s="38">
        <f t="shared" si="2"/>
        <v>1371.5</v>
      </c>
    </row>
    <row r="179" spans="1:4" ht="13.5" thickBot="1">
      <c r="A179" s="3"/>
      <c r="B179" s="15" t="s">
        <v>117</v>
      </c>
      <c r="C179" s="15">
        <f>SUM(C173:C178)</f>
        <v>5625</v>
      </c>
      <c r="D179" s="30">
        <f>ROUNDUP(C179*6.5,0)</f>
        <v>36563</v>
      </c>
    </row>
    <row r="180" spans="1:4" ht="12.75">
      <c r="A180" s="16"/>
      <c r="B180" s="17"/>
      <c r="C180" s="17"/>
      <c r="D180" s="18"/>
    </row>
    <row r="181" spans="1:4" ht="12.75">
      <c r="A181" s="10">
        <v>43110</v>
      </c>
      <c r="B181" s="11" t="s">
        <v>92</v>
      </c>
      <c r="C181" s="11">
        <v>1671</v>
      </c>
      <c r="D181" s="37">
        <f t="shared" si="2"/>
        <v>10861.5</v>
      </c>
    </row>
    <row r="182" spans="1:4" ht="12.75">
      <c r="A182" s="10">
        <v>43210</v>
      </c>
      <c r="B182" s="11" t="s">
        <v>93</v>
      </c>
      <c r="C182" s="11">
        <v>1522</v>
      </c>
      <c r="D182" s="37">
        <f t="shared" si="2"/>
        <v>9893</v>
      </c>
    </row>
    <row r="183" spans="1:4" ht="12.75">
      <c r="A183" s="10">
        <v>43410</v>
      </c>
      <c r="B183" s="11" t="s">
        <v>94</v>
      </c>
      <c r="C183" s="11">
        <v>1197</v>
      </c>
      <c r="D183" s="37">
        <f t="shared" si="2"/>
        <v>7780.5</v>
      </c>
    </row>
    <row r="184" spans="1:4" ht="12.75">
      <c r="A184" s="10">
        <v>43510</v>
      </c>
      <c r="B184" s="11" t="s">
        <v>95</v>
      </c>
      <c r="C184" s="11">
        <v>773</v>
      </c>
      <c r="D184" s="37">
        <f t="shared" si="2"/>
        <v>5024.5</v>
      </c>
    </row>
    <row r="185" spans="1:4" ht="13.5" thickBot="1">
      <c r="A185" s="13">
        <v>43900</v>
      </c>
      <c r="B185" s="14" t="s">
        <v>25</v>
      </c>
      <c r="C185" s="14">
        <v>80</v>
      </c>
      <c r="D185" s="38">
        <f t="shared" si="2"/>
        <v>520</v>
      </c>
    </row>
    <row r="186" spans="1:4" ht="13.5" thickBot="1">
      <c r="A186" s="3"/>
      <c r="B186" s="15" t="s">
        <v>118</v>
      </c>
      <c r="C186" s="15">
        <f>SUM(C181:C185)</f>
        <v>5243</v>
      </c>
      <c r="D186" s="30">
        <f>ROUNDUP(C186*6.5,0)</f>
        <v>34080</v>
      </c>
    </row>
    <row r="187" spans="1:4" ht="12.75">
      <c r="A187" s="16"/>
      <c r="B187" s="17"/>
      <c r="C187" s="17"/>
      <c r="D187" s="18"/>
    </row>
    <row r="188" spans="1:4" ht="12.75">
      <c r="A188" s="10">
        <v>51110</v>
      </c>
      <c r="B188" s="11" t="s">
        <v>96</v>
      </c>
      <c r="C188" s="11">
        <v>220</v>
      </c>
      <c r="D188" s="37">
        <f t="shared" si="2"/>
        <v>1430</v>
      </c>
    </row>
    <row r="189" spans="1:4" ht="12.75">
      <c r="A189" s="10">
        <v>51210</v>
      </c>
      <c r="B189" s="11" t="s">
        <v>97</v>
      </c>
      <c r="C189" s="11">
        <v>127</v>
      </c>
      <c r="D189" s="37">
        <f t="shared" si="2"/>
        <v>825.5</v>
      </c>
    </row>
    <row r="190" spans="1:4" ht="13.5" thickBot="1">
      <c r="A190" s="13">
        <v>51310</v>
      </c>
      <c r="B190" s="14" t="s">
        <v>98</v>
      </c>
      <c r="C190" s="14">
        <v>108</v>
      </c>
      <c r="D190" s="38">
        <f t="shared" si="2"/>
        <v>702</v>
      </c>
    </row>
    <row r="191" spans="1:4" ht="13.5" thickBot="1">
      <c r="A191" s="3"/>
      <c r="B191" s="15" t="s">
        <v>119</v>
      </c>
      <c r="C191" s="15">
        <f>SUM(C188:C190)</f>
        <v>455</v>
      </c>
      <c r="D191" s="30">
        <f>ROUNDUP(C191*6.5,0)</f>
        <v>2958</v>
      </c>
    </row>
    <row r="192" spans="1:4" ht="12.75">
      <c r="A192" s="16"/>
      <c r="B192" s="17"/>
      <c r="C192" s="17"/>
      <c r="D192" s="18"/>
    </row>
    <row r="193" spans="1:4" ht="13.5" thickBot="1">
      <c r="A193" s="13">
        <v>52900</v>
      </c>
      <c r="B193" s="14" t="s">
        <v>25</v>
      </c>
      <c r="C193" s="14">
        <v>131</v>
      </c>
      <c r="D193" s="38">
        <f t="shared" si="2"/>
        <v>851.5</v>
      </c>
    </row>
    <row r="194" spans="1:4" ht="13.5" thickBot="1">
      <c r="A194" s="3"/>
      <c r="B194" s="15" t="s">
        <v>120</v>
      </c>
      <c r="C194" s="15">
        <f>SUM(C193)</f>
        <v>131</v>
      </c>
      <c r="D194" s="30">
        <f>ROUNDUP(C194*6.5,0)</f>
        <v>852</v>
      </c>
    </row>
    <row r="195" spans="1:4" ht="12.75">
      <c r="A195" s="16"/>
      <c r="B195" s="17"/>
      <c r="C195" s="17"/>
      <c r="D195" s="18"/>
    </row>
    <row r="196" spans="1:4" ht="13.5" thickBot="1">
      <c r="A196" s="13">
        <v>53900</v>
      </c>
      <c r="B196" s="14" t="s">
        <v>25</v>
      </c>
      <c r="C196" s="14">
        <v>189</v>
      </c>
      <c r="D196" s="38">
        <f t="shared" si="2"/>
        <v>1228.5</v>
      </c>
    </row>
    <row r="197" spans="1:4" ht="13.5" thickBot="1">
      <c r="A197" s="3"/>
      <c r="B197" s="15" t="s">
        <v>125</v>
      </c>
      <c r="C197" s="15">
        <f>SUM(C196)</f>
        <v>189</v>
      </c>
      <c r="D197" s="30">
        <f>ROUNDUP(C197*6.5,0)</f>
        <v>1229</v>
      </c>
    </row>
    <row r="198" spans="1:4" ht="12.75">
      <c r="A198" s="16"/>
      <c r="B198" s="17"/>
      <c r="C198" s="17"/>
      <c r="D198" s="18"/>
    </row>
    <row r="199" spans="1:4" ht="12.75">
      <c r="A199" s="10">
        <v>54510</v>
      </c>
      <c r="B199" s="11" t="s">
        <v>96</v>
      </c>
      <c r="C199" s="11">
        <v>205</v>
      </c>
      <c r="D199" s="37">
        <f t="shared" si="2"/>
        <v>1332.5</v>
      </c>
    </row>
    <row r="200" spans="1:4" ht="13.5" thickBot="1">
      <c r="A200" s="13">
        <v>54530</v>
      </c>
      <c r="B200" s="14" t="s">
        <v>97</v>
      </c>
      <c r="C200" s="14">
        <v>156</v>
      </c>
      <c r="D200" s="38">
        <f t="shared" si="2"/>
        <v>1014</v>
      </c>
    </row>
    <row r="201" spans="1:4" ht="13.5" thickBot="1">
      <c r="A201" s="3"/>
      <c r="B201" s="15" t="s">
        <v>121</v>
      </c>
      <c r="C201" s="15">
        <f>SUM(C199:C200)</f>
        <v>361</v>
      </c>
      <c r="D201" s="30">
        <f>ROUNDUP(C201*6.5,0)</f>
        <v>2347</v>
      </c>
    </row>
    <row r="202" spans="1:4" ht="12.75">
      <c r="A202" s="16"/>
      <c r="B202" s="17"/>
      <c r="C202" s="17"/>
      <c r="D202" s="18"/>
    </row>
    <row r="203" spans="1:4" ht="13.5" thickBot="1">
      <c r="A203" s="13">
        <v>55900</v>
      </c>
      <c r="B203" s="14" t="s">
        <v>25</v>
      </c>
      <c r="C203" s="14">
        <v>1056</v>
      </c>
      <c r="D203" s="38">
        <f t="shared" si="2"/>
        <v>6864</v>
      </c>
    </row>
    <row r="204" spans="1:4" ht="13.5" thickBot="1">
      <c r="A204" s="3"/>
      <c r="B204" s="15" t="s">
        <v>122</v>
      </c>
      <c r="C204" s="15">
        <f>SUM(C203)</f>
        <v>1056</v>
      </c>
      <c r="D204" s="30">
        <f>ROUNDUP(C204*6.5,0)</f>
        <v>6864</v>
      </c>
    </row>
    <row r="205" spans="1:4" ht="12.75">
      <c r="A205" s="16"/>
      <c r="B205" s="17"/>
      <c r="C205" s="17"/>
      <c r="D205" s="18"/>
    </row>
    <row r="206" spans="1:4" ht="13.5" thickBot="1">
      <c r="A206" s="13">
        <v>56900</v>
      </c>
      <c r="B206" s="14" t="s">
        <v>25</v>
      </c>
      <c r="C206" s="14">
        <v>157</v>
      </c>
      <c r="D206" s="38">
        <f t="shared" si="2"/>
        <v>1020.5</v>
      </c>
    </row>
    <row r="207" spans="1:4" ht="13.5" thickBot="1">
      <c r="A207" s="3"/>
      <c r="B207" s="15" t="s">
        <v>123</v>
      </c>
      <c r="C207" s="15">
        <f>SUM(C206)</f>
        <v>157</v>
      </c>
      <c r="D207" s="30">
        <f>ROUNDUP(C207*6.5,0)</f>
        <v>1021</v>
      </c>
    </row>
    <row r="208" spans="1:4" ht="13.5" thickBot="1">
      <c r="A208" s="19"/>
      <c r="B208" s="20"/>
      <c r="C208" s="20"/>
      <c r="D208" s="39"/>
    </row>
    <row r="209" spans="1:4" ht="13.5" thickBot="1">
      <c r="A209" s="3"/>
      <c r="B209" s="15" t="s">
        <v>124</v>
      </c>
      <c r="C209" s="15">
        <f>C27+C37+C47+C59+C68+C73+C80+C90+C100+C107+C117+C126+C135+C145+C155+C162+C171+C179+C186+C191+C194+C197+C201+C204+C207</f>
        <v>138373</v>
      </c>
      <c r="D209" s="30">
        <f>D27+D37+D47+D59+D68+D73+D80+D85+D90+D100+D107+D117+D126+D135+D145+D155+D162+D171+D179+D186+D191+D194+D197+D201+D204+D207</f>
        <v>919113</v>
      </c>
    </row>
    <row r="210" spans="2:4" ht="12.75">
      <c r="B210" s="2"/>
      <c r="C210" s="2"/>
      <c r="D210" s="2"/>
    </row>
    <row r="211" spans="2:4" ht="12.75">
      <c r="B211" s="2"/>
      <c r="C211" s="2"/>
      <c r="D211" s="2"/>
    </row>
  </sheetData>
  <autoFilter ref="A8:D207"/>
  <mergeCells count="1"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24" sqref="E24"/>
    </sheetView>
  </sheetViews>
  <sheetFormatPr defaultColWidth="9.140625" defaultRowHeight="12.75"/>
  <cols>
    <col min="1" max="1" width="11.28125" style="22" customWidth="1"/>
    <col min="2" max="2" width="20.57421875" style="22" customWidth="1"/>
    <col min="3" max="3" width="28.7109375" style="22" customWidth="1"/>
    <col min="4" max="4" width="21.57421875" style="22" customWidth="1"/>
    <col min="5" max="16384" width="9.140625" style="22" customWidth="1"/>
  </cols>
  <sheetData>
    <row r="1" spans="1:3" ht="48" customHeight="1">
      <c r="A1" s="26" t="s">
        <v>127</v>
      </c>
      <c r="B1" s="26"/>
      <c r="C1" s="26"/>
    </row>
    <row r="2" spans="1:4" ht="12.75">
      <c r="A2" s="1"/>
      <c r="B2" s="1"/>
      <c r="C2" s="1"/>
      <c r="D2"/>
    </row>
    <row r="3" spans="1:4" ht="12.75">
      <c r="A3" s="2" t="s">
        <v>99</v>
      </c>
      <c r="B3" s="1"/>
      <c r="C3" s="1"/>
      <c r="D3"/>
    </row>
    <row r="4" spans="1:4" ht="13.5" thickBot="1">
      <c r="A4" s="1"/>
      <c r="B4" s="1"/>
      <c r="C4" s="1"/>
      <c r="D4"/>
    </row>
    <row r="5" spans="1:4" s="34" customFormat="1" ht="26.25" thickBot="1">
      <c r="A5" s="32" t="s">
        <v>126</v>
      </c>
      <c r="B5" s="32" t="s">
        <v>2</v>
      </c>
      <c r="C5" s="33" t="s">
        <v>132</v>
      </c>
      <c r="D5"/>
    </row>
    <row r="6" spans="1:4" ht="12.75">
      <c r="A6" s="23" t="s">
        <v>104</v>
      </c>
      <c r="B6" s="23">
        <v>18058</v>
      </c>
      <c r="C6" s="27">
        <f>ROUNDUP(B6*6.5,0)</f>
        <v>117377</v>
      </c>
      <c r="D6"/>
    </row>
    <row r="7" spans="1:4" ht="12.75">
      <c r="A7" s="24" t="s">
        <v>100</v>
      </c>
      <c r="B7" s="24">
        <v>4947</v>
      </c>
      <c r="C7" s="28">
        <f aca="true" t="shared" si="0" ref="C7:C31">ROUNDUP(B7*6.5,0)</f>
        <v>32156</v>
      </c>
      <c r="D7"/>
    </row>
    <row r="8" spans="1:4" ht="12.75">
      <c r="A8" s="24" t="s">
        <v>101</v>
      </c>
      <c r="B8" s="24">
        <v>4186</v>
      </c>
      <c r="C8" s="28">
        <f t="shared" si="0"/>
        <v>27209</v>
      </c>
      <c r="D8"/>
    </row>
    <row r="9" spans="1:4" ht="12.75">
      <c r="A9" s="24" t="s">
        <v>102</v>
      </c>
      <c r="B9" s="24">
        <v>15954</v>
      </c>
      <c r="C9" s="28">
        <f t="shared" si="0"/>
        <v>103701</v>
      </c>
      <c r="D9"/>
    </row>
    <row r="10" spans="1:4" ht="12.75">
      <c r="A10" s="24" t="s">
        <v>103</v>
      </c>
      <c r="B10" s="24">
        <v>8976</v>
      </c>
      <c r="C10" s="28">
        <f t="shared" si="0"/>
        <v>58344</v>
      </c>
      <c r="D10"/>
    </row>
    <row r="11" spans="1:4" ht="12.75">
      <c r="A11" s="24" t="s">
        <v>105</v>
      </c>
      <c r="B11" s="24">
        <v>1824</v>
      </c>
      <c r="C11" s="28">
        <f t="shared" si="0"/>
        <v>11856</v>
      </c>
      <c r="D11"/>
    </row>
    <row r="12" spans="1:4" ht="12.75">
      <c r="A12" s="24" t="s">
        <v>106</v>
      </c>
      <c r="B12" s="24">
        <v>4110</v>
      </c>
      <c r="C12" s="28">
        <f t="shared" si="0"/>
        <v>26715</v>
      </c>
      <c r="D12"/>
    </row>
    <row r="13" spans="1:4" ht="12.75">
      <c r="A13" s="24" t="s">
        <v>107</v>
      </c>
      <c r="B13" s="24">
        <v>3028</v>
      </c>
      <c r="C13" s="28">
        <f t="shared" si="0"/>
        <v>19682</v>
      </c>
      <c r="D13"/>
    </row>
    <row r="14" spans="1:4" ht="12.75">
      <c r="A14" s="24" t="s">
        <v>129</v>
      </c>
      <c r="B14" s="24">
        <v>2786</v>
      </c>
      <c r="C14" s="28">
        <f t="shared" si="0"/>
        <v>18109</v>
      </c>
      <c r="D14"/>
    </row>
    <row r="15" spans="1:4" ht="12.75">
      <c r="A15" s="24" t="s">
        <v>108</v>
      </c>
      <c r="B15" s="24">
        <v>11299</v>
      </c>
      <c r="C15" s="28">
        <f t="shared" si="0"/>
        <v>73444</v>
      </c>
      <c r="D15"/>
    </row>
    <row r="16" spans="1:4" ht="12.75">
      <c r="A16" s="24" t="s">
        <v>109</v>
      </c>
      <c r="B16" s="24">
        <v>2020</v>
      </c>
      <c r="C16" s="28">
        <f t="shared" si="0"/>
        <v>13130</v>
      </c>
      <c r="D16"/>
    </row>
    <row r="17" spans="1:4" ht="12.75">
      <c r="A17" s="24" t="s">
        <v>110</v>
      </c>
      <c r="B17" s="24">
        <v>8329</v>
      </c>
      <c r="C17" s="28">
        <f t="shared" si="0"/>
        <v>54139</v>
      </c>
      <c r="D17"/>
    </row>
    <row r="18" spans="1:4" ht="12.75">
      <c r="A18" s="24" t="s">
        <v>111</v>
      </c>
      <c r="B18" s="24">
        <v>3885</v>
      </c>
      <c r="C18" s="28">
        <f t="shared" si="0"/>
        <v>25253</v>
      </c>
      <c r="D18"/>
    </row>
    <row r="19" spans="1:4" ht="12.75">
      <c r="A19" s="24" t="s">
        <v>112</v>
      </c>
      <c r="B19" s="24">
        <v>4445</v>
      </c>
      <c r="C19" s="28">
        <f t="shared" si="0"/>
        <v>28893</v>
      </c>
      <c r="D19"/>
    </row>
    <row r="20" spans="1:4" ht="12.75">
      <c r="A20" s="24" t="s">
        <v>113</v>
      </c>
      <c r="B20" s="24">
        <v>12868</v>
      </c>
      <c r="C20" s="28">
        <f t="shared" si="0"/>
        <v>83642</v>
      </c>
      <c r="D20"/>
    </row>
    <row r="21" spans="1:4" ht="12.75">
      <c r="A21" s="24" t="s">
        <v>114</v>
      </c>
      <c r="B21" s="24">
        <v>9272</v>
      </c>
      <c r="C21" s="28">
        <f t="shared" si="0"/>
        <v>60268</v>
      </c>
      <c r="D21"/>
    </row>
    <row r="22" spans="1:4" ht="12.75">
      <c r="A22" s="24" t="s">
        <v>115</v>
      </c>
      <c r="B22" s="24">
        <v>3763</v>
      </c>
      <c r="C22" s="28">
        <f t="shared" si="0"/>
        <v>24460</v>
      </c>
      <c r="D22"/>
    </row>
    <row r="23" spans="1:4" ht="12.75">
      <c r="A23" s="24" t="s">
        <v>116</v>
      </c>
      <c r="B23" s="24">
        <v>8434</v>
      </c>
      <c r="C23" s="28">
        <f t="shared" si="0"/>
        <v>54821</v>
      </c>
      <c r="D23"/>
    </row>
    <row r="24" spans="1:4" ht="12.75">
      <c r="A24" s="24" t="s">
        <v>117</v>
      </c>
      <c r="B24" s="24">
        <v>5625</v>
      </c>
      <c r="C24" s="28">
        <f t="shared" si="0"/>
        <v>36563</v>
      </c>
      <c r="D24"/>
    </row>
    <row r="25" spans="1:4" ht="12.75">
      <c r="A25" s="24" t="s">
        <v>118</v>
      </c>
      <c r="B25" s="24">
        <v>5243</v>
      </c>
      <c r="C25" s="28">
        <f t="shared" si="0"/>
        <v>34080</v>
      </c>
      <c r="D25"/>
    </row>
    <row r="26" spans="1:4" ht="12.75">
      <c r="A26" s="24" t="s">
        <v>119</v>
      </c>
      <c r="B26" s="24">
        <v>455</v>
      </c>
      <c r="C26" s="28">
        <f t="shared" si="0"/>
        <v>2958</v>
      </c>
      <c r="D26"/>
    </row>
    <row r="27" spans="1:4" ht="12.75">
      <c r="A27" s="24" t="s">
        <v>120</v>
      </c>
      <c r="B27" s="24">
        <v>131</v>
      </c>
      <c r="C27" s="28">
        <f t="shared" si="0"/>
        <v>852</v>
      </c>
      <c r="D27"/>
    </row>
    <row r="28" spans="1:4" ht="12.75">
      <c r="A28" s="24" t="s">
        <v>125</v>
      </c>
      <c r="B28" s="24">
        <v>189</v>
      </c>
      <c r="C28" s="28">
        <f t="shared" si="0"/>
        <v>1229</v>
      </c>
      <c r="D28"/>
    </row>
    <row r="29" spans="1:4" ht="12.75">
      <c r="A29" s="24" t="s">
        <v>121</v>
      </c>
      <c r="B29" s="24">
        <v>361</v>
      </c>
      <c r="C29" s="28">
        <f t="shared" si="0"/>
        <v>2347</v>
      </c>
      <c r="D29"/>
    </row>
    <row r="30" spans="1:4" ht="12.75">
      <c r="A30" s="24" t="s">
        <v>122</v>
      </c>
      <c r="B30" s="24">
        <v>1056</v>
      </c>
      <c r="C30" s="28">
        <f t="shared" si="0"/>
        <v>6864</v>
      </c>
      <c r="D30"/>
    </row>
    <row r="31" spans="1:4" ht="13.5" thickBot="1">
      <c r="A31" s="25" t="s">
        <v>123</v>
      </c>
      <c r="B31" s="25">
        <v>157</v>
      </c>
      <c r="C31" s="29">
        <f t="shared" si="0"/>
        <v>1021</v>
      </c>
      <c r="D31"/>
    </row>
    <row r="32" spans="1:4" ht="13.5" thickBot="1">
      <c r="A32" s="20"/>
      <c r="B32" s="20"/>
      <c r="C32" s="21"/>
      <c r="D32"/>
    </row>
    <row r="33" spans="1:4" ht="13.5" thickBot="1">
      <c r="A33" s="15" t="s">
        <v>124</v>
      </c>
      <c r="B33" s="15">
        <v>141401</v>
      </c>
      <c r="C33" s="31">
        <f>SUM(C6:C31)</f>
        <v>919113</v>
      </c>
      <c r="D33"/>
    </row>
    <row r="34" ht="12.75">
      <c r="D34"/>
    </row>
    <row r="35" ht="12.75">
      <c r="D35"/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dobisek</dc:creator>
  <cp:keywords/>
  <dc:description/>
  <cp:lastModifiedBy>dobisek</cp:lastModifiedBy>
  <cp:lastPrinted>2008-01-28T08:03:14Z</cp:lastPrinted>
  <dcterms:created xsi:type="dcterms:W3CDTF">2008-01-28T07:35:05Z</dcterms:created>
  <dcterms:modified xsi:type="dcterms:W3CDTF">2008-01-28T12:18:34Z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